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codeName="ThisWorkbook"/>
  <xr:revisionPtr revIDLastSave="0" documentId="8_{CF5CB03B-DD01-4CAE-93F3-B2755ACE408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AŽETAK" sheetId="3" r:id="rId1"/>
    <sheet name="Izvještaj prema IF" sheetId="1" r:id="rId2"/>
    <sheet name="Izvještaj prema EK" sheetId="2" r:id="rId3"/>
    <sheet name="Izvještaj prema PK" sheetId="5" r:id="rId4"/>
    <sheet name="Račun financiranja prema EK" sheetId="6" r:id="rId5"/>
    <sheet name="Račun financiranja prema IF" sheetId="7" r:id="rId6"/>
  </sheets>
  <externalReferences>
    <externalReference r:id="rId7"/>
  </externalReferences>
  <definedNames>
    <definedName name="JR_PAGE_ANCHOR_0_1">'Izvještaj prema IF'!$A$1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4" i="5" l="1"/>
  <c r="N363" i="5"/>
  <c r="N362" i="5"/>
  <c r="N333" i="5"/>
  <c r="N332" i="5"/>
  <c r="N324" i="5"/>
  <c r="N323" i="5"/>
  <c r="N297" i="5"/>
  <c r="N296" i="5"/>
  <c r="N286" i="5"/>
  <c r="N285" i="5"/>
  <c r="N278" i="5"/>
  <c r="N277" i="5"/>
  <c r="N271" i="5"/>
  <c r="N270" i="5"/>
  <c r="N112" i="5"/>
  <c r="N111" i="5"/>
  <c r="N91" i="5"/>
  <c r="N90" i="5"/>
  <c r="N49" i="5"/>
  <c r="N48" i="5"/>
  <c r="N47" i="5"/>
  <c r="N15" i="5"/>
  <c r="N14" i="5"/>
  <c r="N13" i="5"/>
  <c r="N12" i="5"/>
  <c r="M116" i="5"/>
  <c r="M117" i="5"/>
  <c r="M139" i="5"/>
  <c r="M138" i="5"/>
  <c r="M140" i="5"/>
  <c r="M141" i="5"/>
  <c r="M142" i="5"/>
  <c r="M184" i="5"/>
  <c r="M177" i="5"/>
  <c r="M178" i="5"/>
  <c r="M179" i="5"/>
  <c r="M181" i="5"/>
  <c r="M182" i="5"/>
  <c r="M183" i="5"/>
  <c r="M229" i="5"/>
  <c r="M230" i="5"/>
  <c r="M231" i="5"/>
  <c r="M232" i="5"/>
  <c r="M233" i="5"/>
  <c r="M234" i="5"/>
  <c r="O116" i="1"/>
  <c r="M137" i="5" l="1"/>
  <c r="M114" i="5" s="1"/>
  <c r="M113" i="5" s="1"/>
  <c r="L128" i="2"/>
  <c r="K128" i="2"/>
  <c r="K127" i="2"/>
  <c r="H127" i="2"/>
  <c r="L127" i="2" s="1"/>
  <c r="K126" i="2"/>
  <c r="L125" i="2"/>
  <c r="K125" i="2"/>
  <c r="L124" i="2"/>
  <c r="K124" i="2"/>
  <c r="I124" i="2"/>
  <c r="L123" i="2"/>
  <c r="K123" i="2"/>
  <c r="L122" i="2"/>
  <c r="K122" i="2"/>
  <c r="K121" i="2"/>
  <c r="H121" i="2"/>
  <c r="L121" i="2" s="1"/>
  <c r="L120" i="2"/>
  <c r="K120" i="2"/>
  <c r="L119" i="2"/>
  <c r="K119" i="2"/>
  <c r="H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K106" i="2"/>
  <c r="H106" i="2"/>
  <c r="L106" i="2" s="1"/>
  <c r="K105" i="2"/>
  <c r="H105" i="2"/>
  <c r="L105" i="2" s="1"/>
  <c r="L104" i="2"/>
  <c r="K104" i="2"/>
  <c r="L103" i="2"/>
  <c r="K103" i="2"/>
  <c r="L102" i="2"/>
  <c r="G102" i="2"/>
  <c r="G101" i="2" s="1"/>
  <c r="J101" i="2"/>
  <c r="L101" i="2" s="1"/>
  <c r="L100" i="2"/>
  <c r="K100" i="2"/>
  <c r="K99" i="2"/>
  <c r="H99" i="2"/>
  <c r="H98" i="2" s="1"/>
  <c r="L98" i="2" s="1"/>
  <c r="K98" i="2"/>
  <c r="L97" i="2"/>
  <c r="K97" i="2"/>
  <c r="L96" i="2"/>
  <c r="K96" i="2"/>
  <c r="L95" i="2"/>
  <c r="K95" i="2"/>
  <c r="L94" i="2"/>
  <c r="K94" i="2"/>
  <c r="K93" i="2"/>
  <c r="H93" i="2"/>
  <c r="L93" i="2" s="1"/>
  <c r="K92" i="2"/>
  <c r="L91" i="2"/>
  <c r="K91" i="2"/>
  <c r="L90" i="2"/>
  <c r="K90" i="2"/>
  <c r="L89" i="2"/>
  <c r="K89" i="2"/>
  <c r="L88" i="2"/>
  <c r="K88" i="2"/>
  <c r="L87" i="2"/>
  <c r="K87" i="2"/>
  <c r="L86" i="2"/>
  <c r="K86" i="2"/>
  <c r="L85" i="2"/>
  <c r="K85" i="2"/>
  <c r="L84" i="2"/>
  <c r="K84" i="2"/>
  <c r="L83" i="2"/>
  <c r="K83" i="2"/>
  <c r="L82" i="2"/>
  <c r="K82" i="2"/>
  <c r="L81" i="2"/>
  <c r="K81" i="2"/>
  <c r="L80" i="2"/>
  <c r="K80" i="2"/>
  <c r="L79" i="2"/>
  <c r="K79" i="2"/>
  <c r="L78" i="2"/>
  <c r="K78" i="2"/>
  <c r="L77" i="2"/>
  <c r="K77" i="2"/>
  <c r="L76" i="2"/>
  <c r="K76" i="2"/>
  <c r="L75" i="2"/>
  <c r="K75" i="2"/>
  <c r="L74" i="2"/>
  <c r="K74" i="2"/>
  <c r="L73" i="2"/>
  <c r="K73" i="2"/>
  <c r="L72" i="2"/>
  <c r="K72" i="2"/>
  <c r="L71" i="2"/>
  <c r="K71" i="2"/>
  <c r="L70" i="2"/>
  <c r="K70" i="2"/>
  <c r="L69" i="2"/>
  <c r="K69" i="2"/>
  <c r="L68" i="2"/>
  <c r="K68" i="2"/>
  <c r="L67" i="2"/>
  <c r="K67" i="2"/>
  <c r="L66" i="2"/>
  <c r="K66" i="2"/>
  <c r="L65" i="2"/>
  <c r="K65" i="2"/>
  <c r="L64" i="2"/>
  <c r="K64" i="2"/>
  <c r="L63" i="2"/>
  <c r="K63" i="2"/>
  <c r="L62" i="2"/>
  <c r="K62" i="2"/>
  <c r="K61" i="2"/>
  <c r="H61" i="2"/>
  <c r="H60" i="2" s="1"/>
  <c r="L60" i="2" s="1"/>
  <c r="J60" i="2"/>
  <c r="K60" i="2" s="1"/>
  <c r="G60" i="2"/>
  <c r="L59" i="2"/>
  <c r="K59" i="2"/>
  <c r="L58" i="2"/>
  <c r="K58" i="2"/>
  <c r="L57" i="2"/>
  <c r="K57" i="2"/>
  <c r="L56" i="2"/>
  <c r="K56" i="2"/>
  <c r="L55" i="2"/>
  <c r="K55" i="2"/>
  <c r="L54" i="2"/>
  <c r="K54" i="2"/>
  <c r="L53" i="2"/>
  <c r="K53" i="2"/>
  <c r="L52" i="2"/>
  <c r="K52" i="2"/>
  <c r="L51" i="2"/>
  <c r="K51" i="2"/>
  <c r="L50" i="2"/>
  <c r="K50" i="2"/>
  <c r="J49" i="2"/>
  <c r="L49" i="2" s="1"/>
  <c r="L43" i="2"/>
  <c r="K43" i="2"/>
  <c r="J42" i="2"/>
  <c r="L42" i="2" s="1"/>
  <c r="I42" i="2"/>
  <c r="I41" i="2" s="1"/>
  <c r="I40" i="2" s="1"/>
  <c r="H42" i="2"/>
  <c r="H41" i="2" s="1"/>
  <c r="H40" i="2" s="1"/>
  <c r="J41" i="2"/>
  <c r="K41" i="2" s="1"/>
  <c r="G41" i="2"/>
  <c r="G40" i="2"/>
  <c r="G7" i="2" s="1"/>
  <c r="L39" i="2"/>
  <c r="K39" i="2"/>
  <c r="L38" i="2"/>
  <c r="K38" i="2"/>
  <c r="J37" i="2"/>
  <c r="K37" i="2" s="1"/>
  <c r="G37" i="2"/>
  <c r="L36" i="2"/>
  <c r="K36" i="2"/>
  <c r="L35" i="2"/>
  <c r="K35" i="2"/>
  <c r="L34" i="2"/>
  <c r="K34" i="2"/>
  <c r="I34" i="2"/>
  <c r="J33" i="2"/>
  <c r="L33" i="2" s="1"/>
  <c r="G33" i="2"/>
  <c r="L32" i="2"/>
  <c r="K32" i="2"/>
  <c r="L31" i="2"/>
  <c r="K31" i="2"/>
  <c r="L30" i="2"/>
  <c r="K30" i="2"/>
  <c r="L29" i="2"/>
  <c r="K29" i="2"/>
  <c r="L28" i="2"/>
  <c r="K28" i="2"/>
  <c r="H28" i="2"/>
  <c r="J27" i="2"/>
  <c r="L27" i="2" s="1"/>
  <c r="G27" i="2"/>
  <c r="L26" i="2"/>
  <c r="K26" i="2"/>
  <c r="K25" i="2"/>
  <c r="H25" i="2"/>
  <c r="L25" i="2" s="1"/>
  <c r="J24" i="2"/>
  <c r="L24" i="2" s="1"/>
  <c r="G24" i="2"/>
  <c r="L23" i="2"/>
  <c r="K23" i="2"/>
  <c r="L22" i="2"/>
  <c r="K22" i="2"/>
  <c r="L21" i="2"/>
  <c r="K21" i="2"/>
  <c r="L20" i="2"/>
  <c r="K20" i="2"/>
  <c r="K19" i="2"/>
  <c r="H19" i="2"/>
  <c r="L19" i="2" s="1"/>
  <c r="L18" i="2"/>
  <c r="K18" i="2"/>
  <c r="L17" i="2"/>
  <c r="G17" i="2"/>
  <c r="K17" i="2" s="1"/>
  <c r="L16" i="2"/>
  <c r="K16" i="2"/>
  <c r="K15" i="2"/>
  <c r="H15" i="2"/>
  <c r="L15" i="2" s="1"/>
  <c r="K14" i="2"/>
  <c r="H14" i="2"/>
  <c r="L14" i="2" s="1"/>
  <c r="L13" i="2"/>
  <c r="K13" i="2"/>
  <c r="L12" i="2"/>
  <c r="K12" i="2"/>
  <c r="L11" i="2"/>
  <c r="K11" i="2"/>
  <c r="L10" i="2"/>
  <c r="K10" i="2"/>
  <c r="L9" i="2"/>
  <c r="K9" i="2"/>
  <c r="L8" i="2"/>
  <c r="K8" i="2"/>
  <c r="H7" i="2"/>
  <c r="L15" i="3"/>
  <c r="K15" i="3"/>
  <c r="L14" i="3"/>
  <c r="K14" i="3"/>
  <c r="J13" i="3"/>
  <c r="J16" i="3" s="1"/>
  <c r="I13" i="3"/>
  <c r="H13" i="3"/>
  <c r="H16" i="3" s="1"/>
  <c r="G13" i="3"/>
  <c r="J11" i="3"/>
  <c r="L11" i="3" s="1"/>
  <c r="I10" i="3"/>
  <c r="G10" i="3"/>
  <c r="K10" i="3" s="1"/>
  <c r="H126" i="2" l="1"/>
  <c r="L126" i="2" s="1"/>
  <c r="H92" i="2"/>
  <c r="L92" i="2" s="1"/>
  <c r="K33" i="2"/>
  <c r="J48" i="2"/>
  <c r="L48" i="2" s="1"/>
  <c r="K11" i="3"/>
  <c r="I16" i="3"/>
  <c r="L16" i="3" s="1"/>
  <c r="K24" i="2"/>
  <c r="G49" i="2"/>
  <c r="G48" i="2" s="1"/>
  <c r="K48" i="2" s="1"/>
  <c r="K101" i="2"/>
  <c r="L37" i="2"/>
  <c r="J40" i="2"/>
  <c r="L41" i="2"/>
  <c r="L61" i="2"/>
  <c r="L99" i="2"/>
  <c r="K102" i="2"/>
  <c r="K42" i="2"/>
  <c r="K27" i="2"/>
  <c r="G16" i="3"/>
  <c r="K16" i="3" s="1"/>
  <c r="L10" i="3"/>
  <c r="K13" i="3"/>
  <c r="L13" i="3"/>
  <c r="K49" i="2" l="1"/>
  <c r="J7" i="2"/>
  <c r="L40" i="2"/>
  <c r="K40" i="2"/>
  <c r="L7" i="2" l="1"/>
  <c r="K7" i="2"/>
  <c r="P296" i="1" l="1"/>
  <c r="P37" i="1"/>
  <c r="P206" i="1"/>
  <c r="O297" i="1"/>
  <c r="P297" i="1" s="1"/>
  <c r="O479" i="1"/>
  <c r="O432" i="1"/>
  <c r="O533" i="1"/>
  <c r="P533" i="1" s="1"/>
  <c r="O532" i="1" l="1"/>
  <c r="O421" i="1"/>
  <c r="O420" i="1" s="1"/>
  <c r="O468" i="1"/>
  <c r="O378" i="1"/>
  <c r="O377" i="1" s="1"/>
  <c r="O315" i="1"/>
  <c r="O211" i="1"/>
  <c r="O199" i="1"/>
  <c r="O202" i="1"/>
  <c r="O185" i="1"/>
  <c r="O181" i="1"/>
  <c r="O178" i="1"/>
  <c r="O170" i="1"/>
  <c r="O167" i="1"/>
  <c r="O165" i="1"/>
  <c r="O160" i="1"/>
  <c r="O158" i="1"/>
  <c r="O154" i="1"/>
  <c r="O149" i="1"/>
  <c r="O146" i="1"/>
  <c r="O144" i="1"/>
  <c r="O140" i="1"/>
  <c r="O136" i="1"/>
  <c r="O130" i="1"/>
  <c r="O123" i="1"/>
  <c r="O126" i="1"/>
  <c r="O112" i="1"/>
  <c r="O111" i="1" s="1"/>
  <c r="O107" i="1"/>
  <c r="O106" i="1" s="1"/>
  <c r="O175" i="1"/>
  <c r="O172" i="1" s="1"/>
  <c r="O104" i="1"/>
  <c r="O103" i="1" s="1"/>
  <c r="M15" i="1"/>
  <c r="O18" i="1"/>
  <c r="O17" i="1" s="1"/>
  <c r="O16" i="1" s="1"/>
  <c r="O73" i="1"/>
  <c r="O72" i="1" s="1"/>
  <c r="O77" i="1"/>
  <c r="O76" i="1" s="1"/>
  <c r="O84" i="1"/>
  <c r="O83" i="1" s="1"/>
  <c r="O82" i="1" s="1"/>
  <c r="O81" i="1" s="1"/>
  <c r="O80" i="1" s="1"/>
  <c r="O67" i="1"/>
  <c r="O66" i="1" s="1"/>
  <c r="O94" i="1"/>
  <c r="O93" i="1" s="1"/>
  <c r="O92" i="1" s="1"/>
  <c r="O90" i="1"/>
  <c r="O89" i="1" s="1"/>
  <c r="O88" i="1" s="1"/>
  <c r="O51" i="1"/>
  <c r="O50" i="1" s="1"/>
  <c r="O56" i="1"/>
  <c r="O55" i="1" s="1"/>
  <c r="O54" i="1" s="1"/>
  <c r="O53" i="1" s="1"/>
  <c r="O30" i="1"/>
  <c r="O35" i="1"/>
  <c r="O34" i="1" s="1"/>
  <c r="O209" i="1" l="1"/>
  <c r="O208" i="1" s="1"/>
  <c r="O207" i="1" s="1"/>
  <c r="P207" i="1" s="1"/>
  <c r="O210" i="1"/>
  <c r="O22" i="1"/>
  <c r="O21" i="1" s="1"/>
  <c r="O20" i="1" s="1"/>
  <c r="P20" i="1" s="1"/>
  <c r="O314" i="1"/>
  <c r="O313" i="1" s="1"/>
  <c r="O398" i="1"/>
  <c r="P532" i="1"/>
  <c r="P531" i="1" s="1"/>
  <c r="O531" i="1"/>
  <c r="O198" i="1"/>
  <c r="O193" i="1" s="1"/>
  <c r="O177" i="1"/>
  <c r="O129" i="1"/>
  <c r="O102" i="1"/>
  <c r="O115" i="1"/>
  <c r="O148" i="1"/>
  <c r="O87" i="1"/>
  <c r="O86" i="1" s="1"/>
  <c r="O85" i="1" s="1"/>
  <c r="P85" i="1" s="1"/>
  <c r="O44" i="1"/>
  <c r="O15" i="1"/>
  <c r="P16" i="1"/>
  <c r="O61" i="1"/>
  <c r="O312" i="1" l="1"/>
  <c r="O311" i="1" s="1"/>
  <c r="O310" i="1" s="1"/>
  <c r="P310" i="1" s="1"/>
  <c r="P311" i="1" s="1"/>
  <c r="P312" i="1" s="1"/>
  <c r="P21" i="1"/>
  <c r="P22" i="1"/>
  <c r="O114" i="1"/>
  <c r="O101" i="1" s="1"/>
  <c r="P86" i="1"/>
  <c r="P87" i="1"/>
  <c r="O60" i="1"/>
  <c r="P61" i="1"/>
  <c r="O43" i="1"/>
  <c r="P44" i="1"/>
  <c r="P15" i="1"/>
  <c r="P101" i="1" l="1"/>
  <c r="O100" i="1"/>
  <c r="O59" i="1"/>
  <c r="P60" i="1"/>
  <c r="O42" i="1"/>
  <c r="P43" i="1"/>
  <c r="O99" i="1" l="1"/>
  <c r="P99" i="1" s="1"/>
  <c r="P100" i="1"/>
  <c r="O58" i="1"/>
  <c r="P58" i="1" s="1"/>
  <c r="P59" i="1"/>
  <c r="P42" i="1"/>
  <c r="O98" i="1" l="1"/>
  <c r="P98" i="1" s="1"/>
  <c r="O14" i="1"/>
  <c r="P14" i="1" l="1"/>
</calcChain>
</file>

<file path=xl/sharedStrings.xml><?xml version="1.0" encoding="utf-8"?>
<sst xmlns="http://schemas.openxmlformats.org/spreadsheetml/2006/main" count="5409" uniqueCount="1028">
  <si>
    <t>32100 Vinkovci</t>
  </si>
  <si>
    <t>BROJ KONTA</t>
  </si>
  <si>
    <t>VRSTA PRIHODA / PRIMITAKA</t>
  </si>
  <si>
    <t>IZVRŠENJE (€)</t>
  </si>
  <si>
    <t>Plan (€)</t>
  </si>
  <si>
    <t>01.01.2023. - 31.12.2023.</t>
  </si>
  <si>
    <t>2023</t>
  </si>
  <si>
    <t>UKUPNO PRIHODI / PRIMICI</t>
  </si>
  <si>
    <t>2.384.676,23</t>
  </si>
  <si>
    <t>2.255.248,38</t>
  </si>
  <si>
    <t>Izvor 3. Vlastiti prihodi</t>
  </si>
  <si>
    <t>14.502,20</t>
  </si>
  <si>
    <t>18.388,18</t>
  </si>
  <si>
    <t>Korisnik 905 O.Š. ANTUNA GUSTAVA MATOŠA, VINKOVCI</t>
  </si>
  <si>
    <t>6</t>
  </si>
  <si>
    <t>Prihodi poslovanja</t>
  </si>
  <si>
    <t>63</t>
  </si>
  <si>
    <t>Pomoći iz inozemstva i od subjekata unutar općeg proračuna</t>
  </si>
  <si>
    <t>0,00</t>
  </si>
  <si>
    <t>200,00</t>
  </si>
  <si>
    <t>634</t>
  </si>
  <si>
    <t>Pomoći od izvanproračunskih korisnika</t>
  </si>
  <si>
    <t>6341</t>
  </si>
  <si>
    <t>Tekuće pomoći od izvanproračunskih korisnika</t>
  </si>
  <si>
    <t>63414</t>
  </si>
  <si>
    <t>Tekuće pomoći od HZMO-a, HZZ-a i HZZO-a</t>
  </si>
  <si>
    <t>636</t>
  </si>
  <si>
    <t>Pomoći proračunskim korisnicima iz proračuna koji im nije nadležan</t>
  </si>
  <si>
    <t>6362</t>
  </si>
  <si>
    <t>Kapitalne pomoći proračunskim korisnicima iz proračuna koji im nije nadležan</t>
  </si>
  <si>
    <t>63623</t>
  </si>
  <si>
    <t>Kapitalne pomoći proračunskim korisnicima iz proračuna JLP(R)S koji im nije nadležan</t>
  </si>
  <si>
    <t>66</t>
  </si>
  <si>
    <t xml:space="preserve">Prihodi od prodaje proizvoda i robe te pruženih usluga, prihodi od donacija i povrati po </t>
  </si>
  <si>
    <t>14.458,85</t>
  </si>
  <si>
    <t>13.716,70</t>
  </si>
  <si>
    <t>661</t>
  </si>
  <si>
    <t>Prihodi od prodaje proizvoda i robe te pruženih usluga</t>
  </si>
  <si>
    <t>11.475,49</t>
  </si>
  <si>
    <t>6615</t>
  </si>
  <si>
    <t>Prihodi od pruženih usluga</t>
  </si>
  <si>
    <t>66151</t>
  </si>
  <si>
    <t>663</t>
  </si>
  <si>
    <t xml:space="preserve">Donacije od pravnih i fizičkih osoba izvan općeg proračuna i povrat donacija po </t>
  </si>
  <si>
    <t>2.983,36</t>
  </si>
  <si>
    <t>6631</t>
  </si>
  <si>
    <t>Tekuće donacije</t>
  </si>
  <si>
    <t>66312</t>
  </si>
  <si>
    <t>Tekuće donacije od neprofitnih organizacija</t>
  </si>
  <si>
    <t>68</t>
  </si>
  <si>
    <t>Kazne, upravne mjere i ostali prihodi</t>
  </si>
  <si>
    <t>43,35</t>
  </si>
  <si>
    <t>4.671,48</t>
  </si>
  <si>
    <t>683</t>
  </si>
  <si>
    <t>Ostali prihodi</t>
  </si>
  <si>
    <t>6831</t>
  </si>
  <si>
    <t>68311</t>
  </si>
  <si>
    <t>Izvor 4. Prihodi za posebne namjene</t>
  </si>
  <si>
    <t>8.748,80</t>
  </si>
  <si>
    <t>15.608,00</t>
  </si>
  <si>
    <t>2.601,30</t>
  </si>
  <si>
    <t>15.483,00</t>
  </si>
  <si>
    <t>63415</t>
  </si>
  <si>
    <t>Tekuće pomoći</t>
  </si>
  <si>
    <t>638</t>
  </si>
  <si>
    <t>Pomoći temeljem prijenosa EU sredstava</t>
  </si>
  <si>
    <t>6381</t>
  </si>
  <si>
    <t>Tekuće pomoći temeljem prijenosa EU sredstava</t>
  </si>
  <si>
    <t>63814</t>
  </si>
  <si>
    <t>Tekuće pom. od izvanpror. korisnika temeljem prijenosa EU sredstava</t>
  </si>
  <si>
    <t>65</t>
  </si>
  <si>
    <t xml:space="preserve">Prihodi od upravnih i administrativnih pristojbi, pristojbi po posebnim propisima i </t>
  </si>
  <si>
    <t>6.147,50</t>
  </si>
  <si>
    <t>125,00</t>
  </si>
  <si>
    <t>652</t>
  </si>
  <si>
    <t>Prihodi po posebnim propisima</t>
  </si>
  <si>
    <t>6526</t>
  </si>
  <si>
    <t>Ostali nespomenuti prihodi</t>
  </si>
  <si>
    <t>65264</t>
  </si>
  <si>
    <t>Sufinanciranje cijene usluge, participacije i slično</t>
  </si>
  <si>
    <t>65267</t>
  </si>
  <si>
    <t>Prihodi s naslova osiguranja, refundacije štete i totalne štete</t>
  </si>
  <si>
    <t>Izvor 5. Pomoći</t>
  </si>
  <si>
    <t>2.361.125,23</t>
  </si>
  <si>
    <t>2.219.888,34</t>
  </si>
  <si>
    <t>633</t>
  </si>
  <si>
    <t>Pomoći proračunu iz drugih proračuna i izvanproračunskim korisnicima</t>
  </si>
  <si>
    <t>1.826,00</t>
  </si>
  <si>
    <t>6331</t>
  </si>
  <si>
    <t>Tekuće pomoći proračunu iz drugih proračuna i izvanproračunskim korisnicima</t>
  </si>
  <si>
    <t>63312</t>
  </si>
  <si>
    <t>Tekuće pomoći iz županijskih proračuna</t>
  </si>
  <si>
    <t>63311</t>
  </si>
  <si>
    <t>Tekuće pomoći iz državnog proračuna</t>
  </si>
  <si>
    <t>2.323.143,69</t>
  </si>
  <si>
    <t>2.212.180,54</t>
  </si>
  <si>
    <t>6361</t>
  </si>
  <si>
    <t>Tekuće pomoći proračunskim korisnicima iz proračuna koji im nije nadležan</t>
  </si>
  <si>
    <t>2.299.742,96</t>
  </si>
  <si>
    <t>2.192.793,54</t>
  </si>
  <si>
    <t>23.400,73</t>
  </si>
  <si>
    <t>19.387,00</t>
  </si>
  <si>
    <t>63612</t>
  </si>
  <si>
    <t>Tekuće pomoći iz državnog proračuna proračunskim korisnicima proračuna JLP(R)S</t>
  </si>
  <si>
    <t>5.777,00</t>
  </si>
  <si>
    <t>63622</t>
  </si>
  <si>
    <t>Kapitalne pomoći iz državnog proračuna proračunskim korisnicima proračuna JLP(R)S</t>
  </si>
  <si>
    <t>1.138,91</t>
  </si>
  <si>
    <t>37.981,54</t>
  </si>
  <si>
    <t>5.881,80</t>
  </si>
  <si>
    <t>63813</t>
  </si>
  <si>
    <t>Tekuće pomoći od proračunskog korisnika drugog proračuna temeljem prijenosa EU sredstava</t>
  </si>
  <si>
    <t>Tekuće pomoći iz državnog pror.pror.korisnicima proračuna JLP(R)S</t>
  </si>
  <si>
    <t>Izvor 6. Donacije</t>
  </si>
  <si>
    <t>300,00</t>
  </si>
  <si>
    <t>1.363,86</t>
  </si>
  <si>
    <t>66313</t>
  </si>
  <si>
    <t>Tekuće donacije od trgovačkih društava</t>
  </si>
  <si>
    <t>66314</t>
  </si>
  <si>
    <t>Tekuće donacije od ostalih subjekata izvan općeg prroačuna</t>
  </si>
  <si>
    <t>UKUPNO RASHODI / IZDACI</t>
  </si>
  <si>
    <t>2.679.241,52</t>
  </si>
  <si>
    <t>2.802.529,86</t>
  </si>
  <si>
    <t>Izvor 1. Opći prihodi i primici</t>
  </si>
  <si>
    <t>208.473,04</t>
  </si>
  <si>
    <t>240.429,14</t>
  </si>
  <si>
    <t>3</t>
  </si>
  <si>
    <t>Rashodi poslovanja</t>
  </si>
  <si>
    <t>161.823,04</t>
  </si>
  <si>
    <t>176.420,14</t>
  </si>
  <si>
    <t>31</t>
  </si>
  <si>
    <t>Rashodi za zaposlene</t>
  </si>
  <si>
    <t>15.258,51</t>
  </si>
  <si>
    <t>29.782,00</t>
  </si>
  <si>
    <t>311</t>
  </si>
  <si>
    <t>Plaće (Bruto)</t>
  </si>
  <si>
    <t>11.278,54</t>
  </si>
  <si>
    <t>23.600,00</t>
  </si>
  <si>
    <t>3111</t>
  </si>
  <si>
    <t>Plaće za redovan rad</t>
  </si>
  <si>
    <t>31111</t>
  </si>
  <si>
    <t>Plaće za zaposlene</t>
  </si>
  <si>
    <t>7.073,13</t>
  </si>
  <si>
    <t>8.000,00</t>
  </si>
  <si>
    <t>312</t>
  </si>
  <si>
    <t>Ostali rashodi za zaposlene</t>
  </si>
  <si>
    <t>2.119,01</t>
  </si>
  <si>
    <t>2.347,00</t>
  </si>
  <si>
    <t>3121</t>
  </si>
  <si>
    <t>31212</t>
  </si>
  <si>
    <t>Nagrade</t>
  </si>
  <si>
    <t>31219</t>
  </si>
  <si>
    <t>Ostali nenavedeni rashodi za zaposlene</t>
  </si>
  <si>
    <t>1.360,71</t>
  </si>
  <si>
    <t>1.465,00</t>
  </si>
  <si>
    <t>31216</t>
  </si>
  <si>
    <t>Regres za godišnji odmor</t>
  </si>
  <si>
    <t>750,00</t>
  </si>
  <si>
    <t>313</t>
  </si>
  <si>
    <t>Doprinosi na plaće</t>
  </si>
  <si>
    <t>1.860,96</t>
  </si>
  <si>
    <t>3.835,00</t>
  </si>
  <si>
    <t>3132</t>
  </si>
  <si>
    <t>Doprinosi za obvezno zdravstveno osiguranje</t>
  </si>
  <si>
    <t>31321</t>
  </si>
  <si>
    <t>1.167,07</t>
  </si>
  <si>
    <t>32</t>
  </si>
  <si>
    <t>Materijalni rashodi</t>
  </si>
  <si>
    <t>146.098,30</t>
  </si>
  <si>
    <t>146.185,83</t>
  </si>
  <si>
    <t>321</t>
  </si>
  <si>
    <t>Naknade troškova zaposlenima</t>
  </si>
  <si>
    <t>9.395,93</t>
  </si>
  <si>
    <t>10.844,50</t>
  </si>
  <si>
    <t>3211</t>
  </si>
  <si>
    <t>Službena putovanja</t>
  </si>
  <si>
    <t>6.871,24</t>
  </si>
  <si>
    <t>8.286,20</t>
  </si>
  <si>
    <t>3212</t>
  </si>
  <si>
    <t>Naknade za prijevoz, za rad na terenu i odvojeni život</t>
  </si>
  <si>
    <t>738,53</t>
  </si>
  <si>
    <t>772,14</t>
  </si>
  <si>
    <t>3213</t>
  </si>
  <si>
    <t>Stručno usavršavanje zaposlenika</t>
  </si>
  <si>
    <t>1.786,16</t>
  </si>
  <si>
    <t>32111</t>
  </si>
  <si>
    <t>Dnevnice za službeni put u zemlji</t>
  </si>
  <si>
    <t>2.902,02</t>
  </si>
  <si>
    <t>3.462,23</t>
  </si>
  <si>
    <t>32112</t>
  </si>
  <si>
    <t>Dnevnice za službeni put u inozemstvu</t>
  </si>
  <si>
    <t>42,48</t>
  </si>
  <si>
    <t>267,48</t>
  </si>
  <si>
    <t>32113</t>
  </si>
  <si>
    <t>Naknade za smještaj na službenom putu u zemlji</t>
  </si>
  <si>
    <t>1.010,95</t>
  </si>
  <si>
    <t>32115</t>
  </si>
  <si>
    <t>Naknade za prijevoz na službenom putu u zemlji</t>
  </si>
  <si>
    <t>2.608,08</t>
  </si>
  <si>
    <t>2.712,29</t>
  </si>
  <si>
    <t>32116</t>
  </si>
  <si>
    <t>Naknade za prijevoz na službenom putu u inozemstvu</t>
  </si>
  <si>
    <t>297,71</t>
  </si>
  <si>
    <t>633,25</t>
  </si>
  <si>
    <t>32131</t>
  </si>
  <si>
    <t>Seminari, savjetovanja i simpoziji</t>
  </si>
  <si>
    <t>1.713,16</t>
  </si>
  <si>
    <t>32132</t>
  </si>
  <si>
    <t>Tečajevi i stručni ispiti</t>
  </si>
  <si>
    <t>73,00</t>
  </si>
  <si>
    <t>32121</t>
  </si>
  <si>
    <t>Naknade za prijevoz na posao i s posla</t>
  </si>
  <si>
    <t>32119</t>
  </si>
  <si>
    <t>Ostali rashodi za službena putovanja</t>
  </si>
  <si>
    <t>10,00</t>
  </si>
  <si>
    <t>322</t>
  </si>
  <si>
    <t>Rashodi za materijal i energiju</t>
  </si>
  <si>
    <t>66.937,15</t>
  </si>
  <si>
    <t>65.872,73</t>
  </si>
  <si>
    <t>3221</t>
  </si>
  <si>
    <t>Uredski materijal i ostali materijalni rashodi</t>
  </si>
  <si>
    <t>24.555,27</t>
  </si>
  <si>
    <t>24.157,23</t>
  </si>
  <si>
    <t>3223</t>
  </si>
  <si>
    <t>Energija</t>
  </si>
  <si>
    <t>32.489,77</t>
  </si>
  <si>
    <t>31.823,39</t>
  </si>
  <si>
    <t>3224</t>
  </si>
  <si>
    <t>Materijal i dijelovi za tekuće i investicijsko održavanje</t>
  </si>
  <si>
    <t>4.416,13</t>
  </si>
  <si>
    <t>3225</t>
  </si>
  <si>
    <t>Sitni inventar i auto gume</t>
  </si>
  <si>
    <t>3.376,07</t>
  </si>
  <si>
    <t>3227</t>
  </si>
  <si>
    <t>Službena, radna i zaštitna odjeća i obuća</t>
  </si>
  <si>
    <t>2.099,91</t>
  </si>
  <si>
    <t>32241</t>
  </si>
  <si>
    <t>Materijal i dijelovi za tekuće i investicijsko održavanje građevinskih objekata</t>
  </si>
  <si>
    <t>779,61</t>
  </si>
  <si>
    <t>32242</t>
  </si>
  <si>
    <t>Materijal i dijelovi za tekuće i investicijsko održavanje postrojenja i opreme</t>
  </si>
  <si>
    <t>2.970,96</t>
  </si>
  <si>
    <t>32244</t>
  </si>
  <si>
    <t>Ostali materijal i dijelovi za tekuće i investicijsko održavanje</t>
  </si>
  <si>
    <t>665,56</t>
  </si>
  <si>
    <t>32211</t>
  </si>
  <si>
    <t>Uredski materijal</t>
  </si>
  <si>
    <t>5.332,54</t>
  </si>
  <si>
    <t>32212</t>
  </si>
  <si>
    <t>Literatura (publikacije, časopisi, glasila, knjige i ostalo)</t>
  </si>
  <si>
    <t>1.256,92</t>
  </si>
  <si>
    <t>32214</t>
  </si>
  <si>
    <t>Materijal i sredstva za čišćenje i održavanje</t>
  </si>
  <si>
    <t>5.624,90</t>
  </si>
  <si>
    <t>32216</t>
  </si>
  <si>
    <t>Materijal za higijenske potrebe i njegu</t>
  </si>
  <si>
    <t>5.707,47</t>
  </si>
  <si>
    <t>32219</t>
  </si>
  <si>
    <t>Ostali materijal za potrebe redovnog poslovanja</t>
  </si>
  <si>
    <t>6.407,44</t>
  </si>
  <si>
    <t>5.969,40</t>
  </si>
  <si>
    <t>32231</t>
  </si>
  <si>
    <t>Električna energija</t>
  </si>
  <si>
    <t>14.621,23</t>
  </si>
  <si>
    <t>14.569,61</t>
  </si>
  <si>
    <t>32233</t>
  </si>
  <si>
    <t>Plin</t>
  </si>
  <si>
    <t>17.466,02</t>
  </si>
  <si>
    <t>16.851,24</t>
  </si>
  <si>
    <t>32234</t>
  </si>
  <si>
    <t>Motorni benzin i dizel gorivo</t>
  </si>
  <si>
    <t>402,52</t>
  </si>
  <si>
    <t>402,54</t>
  </si>
  <si>
    <t>32251</t>
  </si>
  <si>
    <t>Sitni inventar</t>
  </si>
  <si>
    <t>32271</t>
  </si>
  <si>
    <t>226,00</t>
  </si>
  <si>
    <t>266,00</t>
  </si>
  <si>
    <t>323</t>
  </si>
  <si>
    <t>Rashodi za usluge</t>
  </si>
  <si>
    <t>63.276,14</t>
  </si>
  <si>
    <t>62.376,23</t>
  </si>
  <si>
    <t>3231</t>
  </si>
  <si>
    <t>Usluge telefona, pošte i prijevoza</t>
  </si>
  <si>
    <t>19.077,05</t>
  </si>
  <si>
    <t>17.938,49</t>
  </si>
  <si>
    <t>3232</t>
  </si>
  <si>
    <t>Usluge tekućeg i investicijskog održavanja</t>
  </si>
  <si>
    <t>11.955,76</t>
  </si>
  <si>
    <t>11.955,94</t>
  </si>
  <si>
    <t>3233</t>
  </si>
  <si>
    <t>Usluge promidžbe i informiranja</t>
  </si>
  <si>
    <t>254,88</t>
  </si>
  <si>
    <t>233,64</t>
  </si>
  <si>
    <t>3234</t>
  </si>
  <si>
    <t>Komunalne usluge</t>
  </si>
  <si>
    <t>11.436,09</t>
  </si>
  <si>
    <t>11.419,49</t>
  </si>
  <si>
    <t>3236</t>
  </si>
  <si>
    <t>Zdravstvene i veterinarske usluge</t>
  </si>
  <si>
    <t>6.508,18</t>
  </si>
  <si>
    <t>6.510,18</t>
  </si>
  <si>
    <t>3237</t>
  </si>
  <si>
    <t>Intelektualne i osobne usluge</t>
  </si>
  <si>
    <t>2.947,97</t>
  </si>
  <si>
    <t>3238</t>
  </si>
  <si>
    <t>Računalne usluge</t>
  </si>
  <si>
    <t>3.941,40</t>
  </si>
  <si>
    <t>3.961,11</t>
  </si>
  <si>
    <t>3239</t>
  </si>
  <si>
    <t>Ostale usluge</t>
  </si>
  <si>
    <t>7.154,81</t>
  </si>
  <si>
    <t>7.409,41</t>
  </si>
  <si>
    <t>32321</t>
  </si>
  <si>
    <t>Usluge tekućeg i investicijskog održavanja građevinskih objekata</t>
  </si>
  <si>
    <t>5.033,95</t>
  </si>
  <si>
    <t>5.109,13</t>
  </si>
  <si>
    <t>32322</t>
  </si>
  <si>
    <t>Usluge tekućeg i investicijskog održavanja postrojenja i opreme</t>
  </si>
  <si>
    <t>6.434,31</t>
  </si>
  <si>
    <t>6.359,31</t>
  </si>
  <si>
    <t>32329</t>
  </si>
  <si>
    <t>Ostale usluge tekućeg i investicijskog održavanja</t>
  </si>
  <si>
    <t>487,50</t>
  </si>
  <si>
    <t>32311</t>
  </si>
  <si>
    <t>Usluge telefona, telefaksa</t>
  </si>
  <si>
    <t>1.436,46</t>
  </si>
  <si>
    <t>1.373,44</t>
  </si>
  <si>
    <t>32312</t>
  </si>
  <si>
    <t>Usluge interneta</t>
  </si>
  <si>
    <t>892,98</t>
  </si>
  <si>
    <t>974,16</t>
  </si>
  <si>
    <t>32313</t>
  </si>
  <si>
    <t>Poštarina (pisma, tiskanice i sl.)</t>
  </si>
  <si>
    <t>449,95</t>
  </si>
  <si>
    <t>460,99</t>
  </si>
  <si>
    <t>32319</t>
  </si>
  <si>
    <t>Ostale usluge za komunikaciju i prijevoz</t>
  </si>
  <si>
    <t>16.297,66</t>
  </si>
  <si>
    <t>15.129,90</t>
  </si>
  <si>
    <t>32331</t>
  </si>
  <si>
    <t>Elektronski mediji</t>
  </si>
  <si>
    <t>32339</t>
  </si>
  <si>
    <t>Ostale usluge promidžbe i informiranja</t>
  </si>
  <si>
    <t>32341</t>
  </si>
  <si>
    <t>Opskrba vodom</t>
  </si>
  <si>
    <t>4.372,34</t>
  </si>
  <si>
    <t>32342</t>
  </si>
  <si>
    <t>Iznošenje i odvoz smeća</t>
  </si>
  <si>
    <t>2.875,45</t>
  </si>
  <si>
    <t>2.858,85</t>
  </si>
  <si>
    <t>32343</t>
  </si>
  <si>
    <t>Deratizacija i dezinsekcija</t>
  </si>
  <si>
    <t>298,62</t>
  </si>
  <si>
    <t>32349</t>
  </si>
  <si>
    <t>Ostale komunalne usluge</t>
  </si>
  <si>
    <t>3.889,68</t>
  </si>
  <si>
    <t>32361</t>
  </si>
  <si>
    <t>Obvezni i preventivni zdravstveni pregledi zaposlenika</t>
  </si>
  <si>
    <t>32363</t>
  </si>
  <si>
    <t>32372</t>
  </si>
  <si>
    <t>Ugovori o djelu</t>
  </si>
  <si>
    <t>1.016,20</t>
  </si>
  <si>
    <t>32379</t>
  </si>
  <si>
    <t>Ostale intelektualne usluge</t>
  </si>
  <si>
    <t>1.931,77</t>
  </si>
  <si>
    <t>32389</t>
  </si>
  <si>
    <t>Ostale računalne usluge</t>
  </si>
  <si>
    <t>32391</t>
  </si>
  <si>
    <t>Grafičke i tiskarske usluge, usluge kopiranja i uvezivanja i slično</t>
  </si>
  <si>
    <t>3.976,43</t>
  </si>
  <si>
    <t>4.237,04</t>
  </si>
  <si>
    <t>32393</t>
  </si>
  <si>
    <t>Uređenje prostora</t>
  </si>
  <si>
    <t>2.147,16</t>
  </si>
  <si>
    <t>32396</t>
  </si>
  <si>
    <t>Usluge čuvanja imovine i osoba</t>
  </si>
  <si>
    <t>696,73</t>
  </si>
  <si>
    <t>696,72</t>
  </si>
  <si>
    <t>32399</t>
  </si>
  <si>
    <t>Ostale nespomenute usluge</t>
  </si>
  <si>
    <t>334,49</t>
  </si>
  <si>
    <t>328,49</t>
  </si>
  <si>
    <t>324</t>
  </si>
  <si>
    <t>Naknade troškova osobama izvan radnog odnosa</t>
  </si>
  <si>
    <t>3241</t>
  </si>
  <si>
    <t>329</t>
  </si>
  <si>
    <t>Ostali nespomenuti rashodi poslovanja</t>
  </si>
  <si>
    <t>6.489,08</t>
  </si>
  <si>
    <t>7.092,37</t>
  </si>
  <si>
    <t>3292</t>
  </si>
  <si>
    <t>Premije osiguranja</t>
  </si>
  <si>
    <t>2.151,47</t>
  </si>
  <si>
    <t>3293</t>
  </si>
  <si>
    <t>Reprezentacija</t>
  </si>
  <si>
    <t>2.301,82</t>
  </si>
  <si>
    <t>2.554,11</t>
  </si>
  <si>
    <t>3294</t>
  </si>
  <si>
    <t>Članarine i norme</t>
  </si>
  <si>
    <t>53,09</t>
  </si>
  <si>
    <t>3295</t>
  </si>
  <si>
    <t>Pristojbe i naknade</t>
  </si>
  <si>
    <t>3299</t>
  </si>
  <si>
    <t>1.982,70</t>
  </si>
  <si>
    <t>2.333,70</t>
  </si>
  <si>
    <t>32922</t>
  </si>
  <si>
    <t>Premije osiguranja ostale imovine</t>
  </si>
  <si>
    <t>1.209,86</t>
  </si>
  <si>
    <t>32923</t>
  </si>
  <si>
    <t>Premije osiguranja zaposlenih</t>
  </si>
  <si>
    <t>941,61</t>
  </si>
  <si>
    <t>32931</t>
  </si>
  <si>
    <t>32941</t>
  </si>
  <si>
    <t>Tuzemne članarine</t>
  </si>
  <si>
    <t>32952</t>
  </si>
  <si>
    <t>Sudske pristojbe</t>
  </si>
  <si>
    <t>32959</t>
  </si>
  <si>
    <t>Ostale pristojbe i naknade</t>
  </si>
  <si>
    <t>32991</t>
  </si>
  <si>
    <t>Rashodi protokola (vijenci, cvijeće, svijeće i slično)</t>
  </si>
  <si>
    <t>140,00</t>
  </si>
  <si>
    <t>32999</t>
  </si>
  <si>
    <t>1.842,70</t>
  </si>
  <si>
    <t>2.193,70</t>
  </si>
  <si>
    <t>34</t>
  </si>
  <si>
    <t>Financijski rashodi</t>
  </si>
  <si>
    <t>466,23</t>
  </si>
  <si>
    <t>452,31</t>
  </si>
  <si>
    <t>343</t>
  </si>
  <si>
    <t>Ostali financijski rashodi</t>
  </si>
  <si>
    <t>3431</t>
  </si>
  <si>
    <t>Bankarske usluge i usluge platnog prometa</t>
  </si>
  <si>
    <t>34312</t>
  </si>
  <si>
    <t>Usluge platnog prometa</t>
  </si>
  <si>
    <t>4</t>
  </si>
  <si>
    <t>Rashodi za nabavu nefinancijske imovine</t>
  </si>
  <si>
    <t>46.650,00</t>
  </si>
  <si>
    <t>64.009,00</t>
  </si>
  <si>
    <t>42</t>
  </si>
  <si>
    <t>Rashodi za nabavu proizvedene dugotrajne imovine</t>
  </si>
  <si>
    <t>421</t>
  </si>
  <si>
    <t>Građevinski objekti</t>
  </si>
  <si>
    <t>13.641,00</t>
  </si>
  <si>
    <t>31.000,00</t>
  </si>
  <si>
    <t>4214</t>
  </si>
  <si>
    <t>Ostali građevinski objekti</t>
  </si>
  <si>
    <t>42145</t>
  </si>
  <si>
    <t>Opremanje školskog sportskog igrališta</t>
  </si>
  <si>
    <t>Projekt "Zajedno u sportu"</t>
  </si>
  <si>
    <t>17.359,00</t>
  </si>
  <si>
    <t>422</t>
  </si>
  <si>
    <t>Postrojenja i oprema</t>
  </si>
  <si>
    <t>33.009,00</t>
  </si>
  <si>
    <t>4223</t>
  </si>
  <si>
    <t>Oprema za održavanje i zaštitu</t>
  </si>
  <si>
    <t>16.260,00</t>
  </si>
  <si>
    <t>4227</t>
  </si>
  <si>
    <t>Uređaji, strojevi i oprema za ostale namjene</t>
  </si>
  <si>
    <t>16.749,00</t>
  </si>
  <si>
    <t>42273</t>
  </si>
  <si>
    <t>Oprema</t>
  </si>
  <si>
    <t>Opremanje školske blagovaonice</t>
  </si>
  <si>
    <t>15.000,00</t>
  </si>
  <si>
    <t>42239</t>
  </si>
  <si>
    <t>Kosilica Matoš</t>
  </si>
  <si>
    <t>12.140,00</t>
  </si>
  <si>
    <t>42232</t>
  </si>
  <si>
    <t>Stroj za čišćenje i sušenje podova Matoš</t>
  </si>
  <si>
    <t>4.120,00</t>
  </si>
  <si>
    <t>Sušila za ruke Matoš</t>
  </si>
  <si>
    <t>1.749,00</t>
  </si>
  <si>
    <t>45</t>
  </si>
  <si>
    <t>Rashodi za dodatna ulaganja na nefinancijskoj imovini</t>
  </si>
  <si>
    <t>451</t>
  </si>
  <si>
    <t>Dodatna ulaganja na građevinskim objektima</t>
  </si>
  <si>
    <t>4511</t>
  </si>
  <si>
    <t>45111</t>
  </si>
  <si>
    <t>6.879,44</t>
  </si>
  <si>
    <t>3.033,59</t>
  </si>
  <si>
    <t>10.922,50</t>
  </si>
  <si>
    <t>3.032,03</t>
  </si>
  <si>
    <t>1.400,96</t>
  </si>
  <si>
    <t>1,48</t>
  </si>
  <si>
    <t>800,00</t>
  </si>
  <si>
    <t>1,00</t>
  </si>
  <si>
    <t>3222</t>
  </si>
  <si>
    <t>Materijal i sirovine</t>
  </si>
  <si>
    <t>0,48</t>
  </si>
  <si>
    <t>400,00</t>
  </si>
  <si>
    <t>32224</t>
  </si>
  <si>
    <t>Namirnice</t>
  </si>
  <si>
    <t>476,07</t>
  </si>
  <si>
    <t>4.302,50</t>
  </si>
  <si>
    <t>440,18</t>
  </si>
  <si>
    <t>4.152,50</t>
  </si>
  <si>
    <t>35,89</t>
  </si>
  <si>
    <t>150,00</t>
  </si>
  <si>
    <t>32371</t>
  </si>
  <si>
    <t>Autorski honorari</t>
  </si>
  <si>
    <t>1.153,52</t>
  </si>
  <si>
    <t>32412</t>
  </si>
  <si>
    <t>Naknade ostalih troškova</t>
  </si>
  <si>
    <t>5.820,00</t>
  </si>
  <si>
    <t>37</t>
  </si>
  <si>
    <t>Naknade građanima i kućanstvima na temelju osiguranja i druge naknade</t>
  </si>
  <si>
    <t>1,56</t>
  </si>
  <si>
    <t>372</t>
  </si>
  <si>
    <t>Ostale naknade građanima i kućanstvima iz proračuna</t>
  </si>
  <si>
    <t>3722</t>
  </si>
  <si>
    <t>Naknade građanima i kućanstvima u naravi</t>
  </si>
  <si>
    <t>37229</t>
  </si>
  <si>
    <t>Ostale naknade iz proračuna u naravi</t>
  </si>
  <si>
    <t>3.845,85</t>
  </si>
  <si>
    <t>7.465,68</t>
  </si>
  <si>
    <t>41</t>
  </si>
  <si>
    <t>Rashodi za nabavu neproizvedene dugotrajne imovine</t>
  </si>
  <si>
    <t>775,00</t>
  </si>
  <si>
    <t>412</t>
  </si>
  <si>
    <t>Nematerijalna imovina</t>
  </si>
  <si>
    <t>4123</t>
  </si>
  <si>
    <t>Licence</t>
  </si>
  <si>
    <t>4126</t>
  </si>
  <si>
    <t>Ostala nematerijalna imovina</t>
  </si>
  <si>
    <t>41231</t>
  </si>
  <si>
    <t>41261</t>
  </si>
  <si>
    <t>3.070,85</t>
  </si>
  <si>
    <t>6.690,68</t>
  </si>
  <si>
    <t>3.000,68</t>
  </si>
  <si>
    <t>6.600,68</t>
  </si>
  <si>
    <t>4221</t>
  </si>
  <si>
    <t>Uredska oprema i namještaj</t>
  </si>
  <si>
    <t>3.000,00</t>
  </si>
  <si>
    <t>4222</t>
  </si>
  <si>
    <t>Komunikacijska oprema</t>
  </si>
  <si>
    <t>600,00</t>
  </si>
  <si>
    <t>4226</t>
  </si>
  <si>
    <t>Sportska i glazbena oprema</t>
  </si>
  <si>
    <t>42211</t>
  </si>
  <si>
    <t>Računala i računalna oprema</t>
  </si>
  <si>
    <t>42212</t>
  </si>
  <si>
    <t>Uredski namještaj</t>
  </si>
  <si>
    <t>42221</t>
  </si>
  <si>
    <t>Radio i TV prijemnici</t>
  </si>
  <si>
    <t>42233</t>
  </si>
  <si>
    <t>Oprema za protupožarnu zaštitu (osim vozila)</t>
  </si>
  <si>
    <t>42261</t>
  </si>
  <si>
    <t>Sportska oprema</t>
  </si>
  <si>
    <t>Ostala oprema za održavanje i zaštitu</t>
  </si>
  <si>
    <t>Oprema za održavanje prostorija</t>
  </si>
  <si>
    <t>423</t>
  </si>
  <si>
    <t>Prijevozna sredstva</t>
  </si>
  <si>
    <t>4231</t>
  </si>
  <si>
    <t>Prijevozna sredstva u cestovnom prometu</t>
  </si>
  <si>
    <t>42319</t>
  </si>
  <si>
    <t>Ostala prijevozna sredstva u cestovnom prometu</t>
  </si>
  <si>
    <t>424</t>
  </si>
  <si>
    <t>Knjige, umjetnička djela i ostale izložbene vrijednosti</t>
  </si>
  <si>
    <t>70,17</t>
  </si>
  <si>
    <t>90,00</t>
  </si>
  <si>
    <t>4241</t>
  </si>
  <si>
    <t>Knjige</t>
  </si>
  <si>
    <t>42411</t>
  </si>
  <si>
    <t>426</t>
  </si>
  <si>
    <t>Nematerijalna proizvedena imovina</t>
  </si>
  <si>
    <t>4262</t>
  </si>
  <si>
    <t>Ulaganja u računalne programe</t>
  </si>
  <si>
    <t>42621</t>
  </si>
  <si>
    <t>20.151,45</t>
  </si>
  <si>
    <t>6.022,50</t>
  </si>
  <si>
    <t>Usluge tek. i inv. održavanja građ. objekata</t>
  </si>
  <si>
    <t>14.128,95</t>
  </si>
  <si>
    <t>38</t>
  </si>
  <si>
    <t>Ostali rashodi</t>
  </si>
  <si>
    <t>381</t>
  </si>
  <si>
    <t>3812</t>
  </si>
  <si>
    <t>Tekuće donacije u naravi</t>
  </si>
  <si>
    <t>38129</t>
  </si>
  <si>
    <t>Ostale tekuće donacije u naravi</t>
  </si>
  <si>
    <t>2.442.622,59</t>
  </si>
  <si>
    <t>2.526.740,68</t>
  </si>
  <si>
    <t>2.422.694,79</t>
  </si>
  <si>
    <t>2.507.353,68</t>
  </si>
  <si>
    <t>2.031.707,74</t>
  </si>
  <si>
    <t>2.033.940,78</t>
  </si>
  <si>
    <t>1.675.825,23</t>
  </si>
  <si>
    <t>1.662.709,93</t>
  </si>
  <si>
    <t>1.603.607,15</t>
  </si>
  <si>
    <t>1.587.429,29</t>
  </si>
  <si>
    <t>3113</t>
  </si>
  <si>
    <t>Plaće za prekovremeni rad</t>
  </si>
  <si>
    <t>18.711,47</t>
  </si>
  <si>
    <t>21.436,44</t>
  </si>
  <si>
    <t>3114</t>
  </si>
  <si>
    <t>Plaće za posebne uvjete rada</t>
  </si>
  <si>
    <t>53.506,61</t>
  </si>
  <si>
    <t>53.844,20</t>
  </si>
  <si>
    <t>1.485.735,49</t>
  </si>
  <si>
    <t>1.468.129,29</t>
  </si>
  <si>
    <t>31113</t>
  </si>
  <si>
    <t>Plaće po sudskim presudama</t>
  </si>
  <si>
    <t>130,10</t>
  </si>
  <si>
    <t>31131</t>
  </si>
  <si>
    <t>31141</t>
  </si>
  <si>
    <t>32.428,03</t>
  </si>
  <si>
    <t>33.000,00</t>
  </si>
  <si>
    <t>5.722,59</t>
  </si>
  <si>
    <t>6.200,00</t>
  </si>
  <si>
    <t>11.354,23</t>
  </si>
  <si>
    <t>11.800,00</t>
  </si>
  <si>
    <t>10.235,51</t>
  </si>
  <si>
    <t>10.245,00</t>
  </si>
  <si>
    <t>58.001,20</t>
  </si>
  <si>
    <t>58.055,00</t>
  </si>
  <si>
    <t>84.626,83</t>
  </si>
  <si>
    <t>89.147,00</t>
  </si>
  <si>
    <t>35.430,91</t>
  </si>
  <si>
    <t>35.238,72</t>
  </si>
  <si>
    <t>31213</t>
  </si>
  <si>
    <t>Darovi</t>
  </si>
  <si>
    <t>5.100,00</t>
  </si>
  <si>
    <t>5.500,00</t>
  </si>
  <si>
    <t>31214</t>
  </si>
  <si>
    <t>Otpremnine</t>
  </si>
  <si>
    <t>2.030,85</t>
  </si>
  <si>
    <t>3.318,00</t>
  </si>
  <si>
    <t>31215</t>
  </si>
  <si>
    <t>Naknade za bolest, invalidnost i smrtni slučaj</t>
  </si>
  <si>
    <t>2.545,70</t>
  </si>
  <si>
    <t>3.982,00</t>
  </si>
  <si>
    <t>25.385,28</t>
  </si>
  <si>
    <t>6.238,40</t>
  </si>
  <si>
    <t>6.557,00</t>
  </si>
  <si>
    <t>1.100,89</t>
  </si>
  <si>
    <t>1.228,00</t>
  </si>
  <si>
    <t>6,72</t>
  </si>
  <si>
    <t>178,00</t>
  </si>
  <si>
    <t>38,08</t>
  </si>
  <si>
    <t>1.010,00</t>
  </si>
  <si>
    <t>31211</t>
  </si>
  <si>
    <t>Bonus za uspješan rad</t>
  </si>
  <si>
    <t>1.012,50</t>
  </si>
  <si>
    <t>5.737,50</t>
  </si>
  <si>
    <t>271.255,68</t>
  </si>
  <si>
    <t>282.083,85</t>
  </si>
  <si>
    <t>271.253,47</t>
  </si>
  <si>
    <t>282.081,64</t>
  </si>
  <si>
    <t>3133</t>
  </si>
  <si>
    <t>Doprinosi za obvezno osiguranje u slučaju nezaposlenosti</t>
  </si>
  <si>
    <t>2,21</t>
  </si>
  <si>
    <t>251.825,53</t>
  </si>
  <si>
    <t>262.356,00</t>
  </si>
  <si>
    <t>31322</t>
  </si>
  <si>
    <t>Doprinos za obvezno zdravstveno osiguranje zaštite zdravlja na radu</t>
  </si>
  <si>
    <t>0,64</t>
  </si>
  <si>
    <t>31332</t>
  </si>
  <si>
    <t>944,23</t>
  </si>
  <si>
    <t>1.091,00</t>
  </si>
  <si>
    <t>5.350,63</t>
  </si>
  <si>
    <t>5.449,00</t>
  </si>
  <si>
    <t>1.873,45</t>
  </si>
  <si>
    <t>1.900,00</t>
  </si>
  <si>
    <t>1.688,84</t>
  </si>
  <si>
    <t>1.707,00</t>
  </si>
  <si>
    <t>9.570,15</t>
  </si>
  <si>
    <t>9.578,00</t>
  </si>
  <si>
    <t>264.396,50</t>
  </si>
  <si>
    <t>299.351,65</t>
  </si>
  <si>
    <t>42.445,87</t>
  </si>
  <si>
    <t>54.872,65</t>
  </si>
  <si>
    <t>11.588,80</t>
  </si>
  <si>
    <t>43.283,85</t>
  </si>
  <si>
    <t>37.066,20</t>
  </si>
  <si>
    <t>37.414,43</t>
  </si>
  <si>
    <t>1.327,00</t>
  </si>
  <si>
    <t>2.654,00</t>
  </si>
  <si>
    <t>398,00</t>
  </si>
  <si>
    <t>664,00</t>
  </si>
  <si>
    <t>284,28</t>
  </si>
  <si>
    <t>358,00</t>
  </si>
  <si>
    <t>1.610,97</t>
  </si>
  <si>
    <t>2.027,00</t>
  </si>
  <si>
    <t>522,66</t>
  </si>
  <si>
    <t>2.961,76</t>
  </si>
  <si>
    <t>13.404,64</t>
  </si>
  <si>
    <t>24.122,60</t>
  </si>
  <si>
    <t>1.915,92</t>
  </si>
  <si>
    <t>5.622,00</t>
  </si>
  <si>
    <t>11.488,72</t>
  </si>
  <si>
    <t>17.173,60</t>
  </si>
  <si>
    <t>700,00</t>
  </si>
  <si>
    <t>1.108,17</t>
  </si>
  <si>
    <t>277,00</t>
  </si>
  <si>
    <t>63,00</t>
  </si>
  <si>
    <t>4.614,87</t>
  </si>
  <si>
    <t>10.618,00</t>
  </si>
  <si>
    <t>218,75</t>
  </si>
  <si>
    <t>853,86</t>
  </si>
  <si>
    <t>105,86</t>
  </si>
  <si>
    <t>130,90</t>
  </si>
  <si>
    <t>2.117,33</t>
  </si>
  <si>
    <t>2.627,90</t>
  </si>
  <si>
    <t>260,00</t>
  </si>
  <si>
    <t>168,42</t>
  </si>
  <si>
    <t>3.368,38</t>
  </si>
  <si>
    <t>203.998,46</t>
  </si>
  <si>
    <t>213.123,89</t>
  </si>
  <si>
    <t>201.662,14</t>
  </si>
  <si>
    <t>209.451,00</t>
  </si>
  <si>
    <t>3235</t>
  </si>
  <si>
    <t>Zakupnine i najamnine</t>
  </si>
  <si>
    <t>1.311,00</t>
  </si>
  <si>
    <t>2.070,08</t>
  </si>
  <si>
    <t>2.095,64</t>
  </si>
  <si>
    <t>266,24</t>
  </si>
  <si>
    <t>266,25</t>
  </si>
  <si>
    <t>32352</t>
  </si>
  <si>
    <t>Zakupnine i najamnine za građevinske objekte</t>
  </si>
  <si>
    <t>Covid testiranje djelatnika</t>
  </si>
  <si>
    <t>196,24</t>
  </si>
  <si>
    <t>196,25</t>
  </si>
  <si>
    <t>70,00</t>
  </si>
  <si>
    <t>4.547,53</t>
  </si>
  <si>
    <t>7.232,51</t>
  </si>
  <si>
    <t>3291</t>
  </si>
  <si>
    <t>Naknade za rad predstavničkih i izvršnih tijela, povjerenstava i slično</t>
  </si>
  <si>
    <t>849,00</t>
  </si>
  <si>
    <t>263,16</t>
  </si>
  <si>
    <t>3.411,81</t>
  </si>
  <si>
    <t>5.920,00</t>
  </si>
  <si>
    <t>3296</t>
  </si>
  <si>
    <t>Troškovi sudskih postupaka</t>
  </si>
  <si>
    <t>82,95</t>
  </si>
  <si>
    <t>606,56</t>
  </si>
  <si>
    <t>380,56</t>
  </si>
  <si>
    <t>32955</t>
  </si>
  <si>
    <t>Novčana naknada poslodavca zbog nezapošljavanja osoba s invaliditetom</t>
  </si>
  <si>
    <t>2.328,86</t>
  </si>
  <si>
    <t>32961</t>
  </si>
  <si>
    <t>32919</t>
  </si>
  <si>
    <t>Ostale slične naknade za rad</t>
  </si>
  <si>
    <t>119,00</t>
  </si>
  <si>
    <t>144,16</t>
  </si>
  <si>
    <t>1.000,00</t>
  </si>
  <si>
    <t>2.920,00</t>
  </si>
  <si>
    <t>45,62</t>
  </si>
  <si>
    <t>62,02</t>
  </si>
  <si>
    <t>3433</t>
  </si>
  <si>
    <t>Zatezne kamate</t>
  </si>
  <si>
    <t>34331</t>
  </si>
  <si>
    <t>Zatezne kamate za poreze</t>
  </si>
  <si>
    <t>34332</t>
  </si>
  <si>
    <t>Zatezne kamate na doprinose</t>
  </si>
  <si>
    <t>2,53</t>
  </si>
  <si>
    <t>18,93</t>
  </si>
  <si>
    <t>34339</t>
  </si>
  <si>
    <t>Ostale zatezne kamate</t>
  </si>
  <si>
    <t>43,09</t>
  </si>
  <si>
    <t>125.406,02</t>
  </si>
  <si>
    <t>172.860,32</t>
  </si>
  <si>
    <t>37224</t>
  </si>
  <si>
    <t>Prehrana</t>
  </si>
  <si>
    <t>91.850,58</t>
  </si>
  <si>
    <t>127.500,00</t>
  </si>
  <si>
    <t>544,19</t>
  </si>
  <si>
    <t>20.831,93</t>
  </si>
  <si>
    <t>33.181,00</t>
  </si>
  <si>
    <t>1.826,89</t>
  </si>
  <si>
    <t>10.352,43</t>
  </si>
  <si>
    <t>19.927,80</t>
  </si>
  <si>
    <t>18.060,00</t>
  </si>
  <si>
    <t>Sportski i rekreacijski tereni</t>
  </si>
  <si>
    <t>2.568,80</t>
  </si>
  <si>
    <t>701,00</t>
  </si>
  <si>
    <t>1.115,00</t>
  </si>
  <si>
    <t>875,00</t>
  </si>
  <si>
    <t>998,86</t>
  </si>
  <si>
    <t>538,86</t>
  </si>
  <si>
    <t>238,86</t>
  </si>
  <si>
    <t>175,00</t>
  </si>
  <si>
    <t>60,00</t>
  </si>
  <si>
    <t>50,00</t>
  </si>
  <si>
    <t>Ostali rashodi poslovanja</t>
  </si>
  <si>
    <t>240,00</t>
  </si>
  <si>
    <t>Indeks (4/3)</t>
  </si>
  <si>
    <t>Osnovna škola Antun Gustav Matoš Vinkovci</t>
  </si>
  <si>
    <t>Ohridska 21</t>
  </si>
  <si>
    <t>OIB: 84615502819</t>
  </si>
  <si>
    <t>Tekućo prijenosi između proračunskih korisnika istog proračuna</t>
  </si>
  <si>
    <t>Prijenosi između proračunskih korisnika istog proračuna</t>
  </si>
  <si>
    <t>Tekuće pomoći iz državnog proračuna temeljem prijenosa EU sredstava</t>
  </si>
  <si>
    <t>Tekuće pomoći proračunskim korisnicima iz proračuna JLP(R)S koji im nije nadležan</t>
  </si>
  <si>
    <t>Tekući prijenosi između proračunskih korisnika istog proračuna</t>
  </si>
  <si>
    <t>Prihodi iz proračuna za financiranje rahoda poslovanja</t>
  </si>
  <si>
    <t>Prihodi iz proračuna za financiranje rahodac za nabavu nefinancijske imovine</t>
  </si>
  <si>
    <t xml:space="preserve">Naknade za rad na terenu </t>
  </si>
  <si>
    <t>Naknade za rad na terenu</t>
  </si>
  <si>
    <t>Izvještaj o izvršenju radnog dijela proračuna</t>
  </si>
  <si>
    <t>IZVJEŠTAJ O IZVRŠENJU FINANCIJSKOG PLANA OSNOVNE ŠKOLE ANTUN GUSTAV MATOŠ VINKOVCI ZA 2023. GODINU</t>
  </si>
  <si>
    <t>I. OPĆI DIO</t>
  </si>
  <si>
    <t>SAŽETAK  RAČUNA PRIHODA I RASHODA I  RAČUNA FINANCIRANJA</t>
  </si>
  <si>
    <t>SAŽETAK RAČUNA PRIHODA I RASHODA</t>
  </si>
  <si>
    <t>BROJČANA OZNAKA I NAZIV</t>
  </si>
  <si>
    <t xml:space="preserve">OSTVARENJE/IZVRŠENJE 
1.-12.2022. </t>
  </si>
  <si>
    <t>IZVORNI PLAN ILI REBALANS 2023.</t>
  </si>
  <si>
    <t>TEKUĆI PLAN 2023.</t>
  </si>
  <si>
    <t xml:space="preserve">OSTVARENJE/IZVRŠENJE 
1.-12.2023. </t>
  </si>
  <si>
    <t>INDEKS</t>
  </si>
  <si>
    <t>INDEKS**</t>
  </si>
  <si>
    <t>6=5/2*100</t>
  </si>
  <si>
    <t>7=5/4*100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</si>
  <si>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</si>
  <si>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</si>
  <si>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</si>
  <si>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</si>
  <si>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</si>
  <si>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</si>
  <si>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MANJAK</t>
  </si>
  <si>
    <t>SAŽETAK RAČUNA FINANCIRANJA</t>
  </si>
  <si>
    <t xml:space="preserve">OSTVARENJE/IZVRŠENJE 
N-1. </t>
  </si>
  <si>
    <t>IZVORNI PLAN ILI REBALANS N.*</t>
  </si>
  <si>
    <t>TEKUĆI PLAN N.*</t>
  </si>
  <si>
    <t xml:space="preserve">OSTVARENJE/IZVRŠENJE 
N. </t>
  </si>
  <si>
    <t>8 PRIMICI OD FINANCIJSKE IMOVINE I ZADUŽIVANJA</t>
  </si>
  <si>
    <t>5 IZDACI ZA FINANCIJSKU IMOVINU I OTPLATE ZAJMOVA</t>
  </si>
  <si>
    <t>RAZLIKA PRIMITAKA I IZDATAKA</t>
  </si>
  <si>
    <t>PRENESENI VIŠAK/MANJAK IZ PRETHODNE GODINE</t>
  </si>
  <si>
    <t>PRIJENOS VIŠKA/MANJKA U SLJEDEĆE RAZDOBLJE</t>
  </si>
  <si>
    <t xml:space="preserve"> RAČUN PRIHODA I RASHODA</t>
  </si>
  <si>
    <t>IZVJEŠTAJ O PRIHODIMA I RASHODIMA PREMA EKONOMSKOJ KLASIFIKACIJI</t>
  </si>
  <si>
    <t xml:space="preserve">OSTVARENJE/ IZVRŠENJE 
1.-12.2022. </t>
  </si>
  <si>
    <t>IZVORNI PLAN ILI REBALANS 2023.*</t>
  </si>
  <si>
    <t>TEKUĆI PLAN 2023.*</t>
  </si>
  <si>
    <t xml:space="preserve">OSTVARENJE/ IZVRŠENJE 
1.-12.2023. </t>
  </si>
  <si>
    <t>7=5/3*100</t>
  </si>
  <si>
    <t>UKUPNO PRIHODI</t>
  </si>
  <si>
    <t xml:space="preserve">Pomoći proračunu iz drugih proračuna i izvanproračunskim korisnicima </t>
  </si>
  <si>
    <t>Pomoći od izvanproračunskih korisnika (šifre 6341+6342)</t>
  </si>
  <si>
    <t xml:space="preserve">Pomoći temeljem prijenosa  EU sredstava </t>
  </si>
  <si>
    <t>Tekuće pomoći temeljem prijenosa  EU sredstava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</si>
  <si>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</si>
  <si>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</si>
  <si>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</si>
  <si>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upravnih i administrativnih pristojbi, pristojbi po posebnim propisima i naknada</t>
  </si>
  <si>
    <t xml:space="preserve">Prihodi po posebnim propisima </t>
  </si>
  <si>
    <t xml:space="preserve">Prihodi od prodaje proizvoda i robe te pruženih usluga, prihodi od donacija te povrati po protestiranim jamstvima </t>
  </si>
  <si>
    <t xml:space="preserve">Prihodi od prodaje proizvoda i robe te pruženih usluga </t>
  </si>
  <si>
    <t>Prihodi od prodaje proizvoda i robe</t>
  </si>
  <si>
    <t>Donacije od pravnih i fizičkih osoba izvan općeg proračuna i povrat donacija po protestiranim jamstvima</t>
  </si>
  <si>
    <t xml:space="preserve">Prihodi iz nadležnog proračuna i od HZZO-a na temelju ugovornih obveza </t>
  </si>
  <si>
    <t xml:space="preserve">Prihodi iz nadležnog proračuna za financiranje redovne djelatnosti proračunskih korisnika </t>
  </si>
  <si>
    <t>Prihodi iz  nadležnog proračuna za financiranje rashoda poslovanja</t>
  </si>
  <si>
    <t>Prihodi iz  nadležnog proračuna za nabavu nefinancijske imovine</t>
  </si>
  <si>
    <t xml:space="preserve">Kazne, upravne mjere i ostali prihodi </t>
  </si>
  <si>
    <t>Prihodi od prodaje nefinancijske imovine</t>
  </si>
  <si>
    <t>Prihodi od prodaje proizvedene dugotrajne imovine</t>
  </si>
  <si>
    <t xml:space="preserve">Prihodi od prodaje postrojenja i opreme </t>
  </si>
  <si>
    <t>UKUPNO RASHODI</t>
  </si>
  <si>
    <t>Doprinosi za obvezno  osiguranje u slučaju nezaposlenosti</t>
  </si>
  <si>
    <t>Ostale naknade troškova zaposlenima</t>
  </si>
  <si>
    <t xml:space="preserve">Rashodi za usluge </t>
  </si>
  <si>
    <t xml:space="preserve">Ostali nespomenuti rashodi poslovanja </t>
  </si>
  <si>
    <t>Negativne tečajne razlike i razlike zbog primjene valutne klauzule</t>
  </si>
  <si>
    <t>Ostali nespomenuti financijski rashodi</t>
  </si>
  <si>
    <t xml:space="preserve">Naknade građanima i kućanstvima na temelju osiguranja i druge naknade </t>
  </si>
  <si>
    <t xml:space="preserve">Ostale naknade građanima i kućanstvima iz proračuna </t>
  </si>
  <si>
    <t xml:space="preserve">Ostali rashodi </t>
  </si>
  <si>
    <t xml:space="preserve">Tekuće donacije </t>
  </si>
  <si>
    <t xml:space="preserve">Rashodi za nabavu proizvedene dugotrajne imovine </t>
  </si>
  <si>
    <t>Građevinski objekti (šifre 4211 do 4214)</t>
  </si>
  <si>
    <t xml:space="preserve">Postrojenja i oprema </t>
  </si>
  <si>
    <t xml:space="preserve">Knjige, umjetnička djela i ostale izložbene vrijednosti </t>
  </si>
  <si>
    <t xml:space="preserve">Knjige </t>
  </si>
  <si>
    <t>Rashodi za dodatna ulaganja u nefinancijskoj imovini</t>
  </si>
  <si>
    <t>Dodatna ulaganja za ostalu nefinancijsku imovinu</t>
  </si>
  <si>
    <t>GRAD VINKOVCI</t>
  </si>
  <si>
    <t>Ul. bana Josipa Jelačića 1</t>
  </si>
  <si>
    <t>OIB: 67648791479</t>
  </si>
  <si>
    <t>Projekcija plana proračuna</t>
  </si>
  <si>
    <t>RADNI DIO</t>
  </si>
  <si>
    <t>GODINE</t>
  </si>
  <si>
    <t>Glavni program A01 GRAD VINKOVCI</t>
  </si>
  <si>
    <t>Program 1002 TEKUĆI PROGRAMI</t>
  </si>
  <si>
    <t>Aktivnost A100210 OPĆI POSLOVI USTANOVA OSNOVNOG ŠKOLSTVA</t>
  </si>
  <si>
    <t>Program 1001 PLAN RAZVOJNIH PROGRAMA</t>
  </si>
  <si>
    <t>70.423,65</t>
  </si>
  <si>
    <t>90.861,68</t>
  </si>
  <si>
    <t>Kapitalni projekt K100117 KAPITALNO ULAGANJE U OSNOVNO ŠKOLSTVO</t>
  </si>
  <si>
    <t>2.102,00</t>
  </si>
  <si>
    <t>69.648,65</t>
  </si>
  <si>
    <t>88.759,68</t>
  </si>
  <si>
    <t>48.359,00</t>
  </si>
  <si>
    <t>36.009,68</t>
  </si>
  <si>
    <t>39.609,68</t>
  </si>
  <si>
    <t>16.860,00</t>
  </si>
  <si>
    <t>19.749,68</t>
  </si>
  <si>
    <t>2.638,97</t>
  </si>
  <si>
    <t>791,00</t>
  </si>
  <si>
    <t>Izdaci za financijsku imovinu i otplate zajmova</t>
  </si>
  <si>
    <t>2.699.488,86</t>
  </si>
  <si>
    <t>Aktivnost A100208 STRUČNO, ADMINISTRATIVNO I TEHNIČKO OSOBLJE</t>
  </si>
  <si>
    <t>1.919.752,18</t>
  </si>
  <si>
    <t>1.880.404,79</t>
  </si>
  <si>
    <t>1.879.192,78</t>
  </si>
  <si>
    <t>1.558.083,67</t>
  </si>
  <si>
    <t>1.543.409,93</t>
  </si>
  <si>
    <t>1.485.865,59</t>
  </si>
  <si>
    <t>70.492,74</t>
  </si>
  <si>
    <t>73.424,00</t>
  </si>
  <si>
    <t>251.828,38</t>
  </si>
  <si>
    <t>262.358,85</t>
  </si>
  <si>
    <t>251.826,17</t>
  </si>
  <si>
    <t>262.356,64</t>
  </si>
  <si>
    <t>40.497,38</t>
  </si>
  <si>
    <t>3.082,95</t>
  </si>
  <si>
    <t>Aktivnost A100209 TEKUĆE I INVESTICIJSKO ODRŽAVANJE</t>
  </si>
  <si>
    <t>22.834,57</t>
  </si>
  <si>
    <t>20.524,57</t>
  </si>
  <si>
    <t>18.418,44</t>
  </si>
  <si>
    <t>16.108,44</t>
  </si>
  <si>
    <t>32323</t>
  </si>
  <si>
    <t>Usluge tekućeg i investicijskog održavanja prijevoznih sredstava</t>
  </si>
  <si>
    <t>475.032,86</t>
  </si>
  <si>
    <t>561.218,95</t>
  </si>
  <si>
    <t>398.456,73</t>
  </si>
  <si>
    <t>10.358,36</t>
  </si>
  <si>
    <t>22.200,02</t>
  </si>
  <si>
    <t>20.113,86</t>
  </si>
  <si>
    <t>2.086,16</t>
  </si>
  <si>
    <t>79.957,60</t>
  </si>
  <si>
    <t>30.713,23</t>
  </si>
  <si>
    <t>4.703,07</t>
  </si>
  <si>
    <t>255.354,73</t>
  </si>
  <si>
    <t>263.694,18</t>
  </si>
  <si>
    <t>227.389,49</t>
  </si>
  <si>
    <t>7.821,18</t>
  </si>
  <si>
    <t>5.043,61</t>
  </si>
  <si>
    <t>7.825,66</t>
  </si>
  <si>
    <t>32332</t>
  </si>
  <si>
    <t>Tisak</t>
  </si>
  <si>
    <t>32344</t>
  </si>
  <si>
    <t>Dimnjačarske i ekološke usluge</t>
  </si>
  <si>
    <t>Laboratorijske usluge</t>
  </si>
  <si>
    <t>32373</t>
  </si>
  <si>
    <t>Usluge odvjetnika i pravnog savjetovanja</t>
  </si>
  <si>
    <t>32375</t>
  </si>
  <si>
    <t>Geodetsko-katastarske usluge</t>
  </si>
  <si>
    <t>15.282,47</t>
  </si>
  <si>
    <t>32411</t>
  </si>
  <si>
    <t>Naknade troškova službenog puta</t>
  </si>
  <si>
    <t>17.121,93</t>
  </si>
  <si>
    <t>2.614,11</t>
  </si>
  <si>
    <t>8.534,26</t>
  </si>
  <si>
    <t>113.468,26</t>
  </si>
  <si>
    <t>160.921,00</t>
  </si>
  <si>
    <t>1.388,91</t>
  </si>
  <si>
    <t>Aktivnost A100248 MEDNI DANI</t>
  </si>
  <si>
    <t>Aktivnost A100256 SHEMA ŠKOLSKOG VOĆA 2022/2023</t>
  </si>
  <si>
    <t>3.536,80</t>
  </si>
  <si>
    <t>Aktivnost A100258 DODATNI PROGRAMI OSNOVNOG ŠKOLSTVA</t>
  </si>
  <si>
    <t>ulaznice PO</t>
  </si>
  <si>
    <t>Aktivnost A100262 POMOĆNIK U NASTAVI 2022-2023</t>
  </si>
  <si>
    <t>108.994,24</t>
  </si>
  <si>
    <t>122.831,56</t>
  </si>
  <si>
    <t>105.122,68</t>
  </si>
  <si>
    <t>118.960,00</t>
  </si>
  <si>
    <t>83.796,35</t>
  </si>
  <si>
    <t>95.700,00</t>
  </si>
  <si>
    <t>4.205,41</t>
  </si>
  <si>
    <t>15.600,00</t>
  </si>
  <si>
    <t>7.500,00</t>
  </si>
  <si>
    <t>13.826,33</t>
  </si>
  <si>
    <t>15.760,00</t>
  </si>
  <si>
    <t>693,89</t>
  </si>
  <si>
    <t>2.575,00</t>
  </si>
  <si>
    <t>3.871,56</t>
  </si>
  <si>
    <t>387,14</t>
  </si>
  <si>
    <t>Aktivnost A100268 SHEMA ŠKOLSKOG VOĆA 2023/2024</t>
  </si>
  <si>
    <t>2.223,19</t>
  </si>
  <si>
    <t>2.758,80</t>
  </si>
  <si>
    <t>Aktivnost A100269 POMOĆNIK U NASTAVI 2023/2024</t>
  </si>
  <si>
    <t>63.685,42</t>
  </si>
  <si>
    <t>68.340,00</t>
  </si>
  <si>
    <t>61.438,78</t>
  </si>
  <si>
    <t>65.570,00</t>
  </si>
  <si>
    <t>45.223,75</t>
  </si>
  <si>
    <t>47.200,00</t>
  </si>
  <si>
    <t>8.753,10</t>
  </si>
  <si>
    <t>10.570,00</t>
  </si>
  <si>
    <t>8,30</t>
  </si>
  <si>
    <t>132,00</t>
  </si>
  <si>
    <t>7.461,93</t>
  </si>
  <si>
    <t>7.800,00</t>
  </si>
  <si>
    <t>1.260,00</t>
  </si>
  <si>
    <t>2.246,64</t>
  </si>
  <si>
    <t>2.770,00</t>
  </si>
  <si>
    <t>351,39</t>
  </si>
  <si>
    <t>385,00</t>
  </si>
  <si>
    <t xml:space="preserve">Program 1006 POTPORE I DONACIJE U SOCIJALNOJ SKRBI </t>
  </si>
  <si>
    <t>12.179,32</t>
  </si>
  <si>
    <t>Aktivnost A100657 VRIJEME UŽINE VII</t>
  </si>
  <si>
    <t xml:space="preserve"> RAČUN FINANCIRANJA</t>
  </si>
  <si>
    <t xml:space="preserve">IZVJEŠTAJ RAČUNA FINANCIRANJA PREMA EKONOMSKOJ KLASIFIKACIJI </t>
  </si>
  <si>
    <t xml:space="preserve">OSTVARENJE/IZVRŠENJE 
1.-6.2022. </t>
  </si>
  <si>
    <t>TEKUĆI PLAN 2023.**</t>
  </si>
  <si>
    <t xml:space="preserve">OSTVARENJE/IZVRŠENJE 
1.-6.2023. 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</si>
  <si>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</si>
  <si>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</si>
  <si>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</si>
  <si>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</si>
  <si>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….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</si>
  <si>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</si>
  <si>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</si>
  <si>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</si>
  <si>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…</t>
  </si>
  <si>
    <t>IZVJEŠTAJ RAČUNA FINANCIRANJA PREMA IZVORIMA FINANCIRANJA</t>
  </si>
  <si>
    <t>UKUPNO PRIMICI</t>
  </si>
  <si>
    <t>1 Opći prihodi i primici</t>
  </si>
  <si>
    <t>11 Opći prihodi i primici</t>
  </si>
  <si>
    <t>12 Sredstva učešća za pomoći</t>
  </si>
  <si>
    <t>2 Doprinosi</t>
  </si>
  <si>
    <t>21 Doprinosi za mirovinsko osiguranje</t>
  </si>
  <si>
    <t>3 Vlastiti prihodi</t>
  </si>
  <si>
    <t>31 Vlastiti prihodi</t>
  </si>
  <si>
    <t xml:space="preserve">UKUPNO IZDACI </t>
  </si>
  <si>
    <t>Indeks</t>
  </si>
  <si>
    <t>Izvršenje</t>
  </si>
  <si>
    <t>Plan</t>
  </si>
  <si>
    <t>Dnevnice za služeni put u inozemstvo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</si>
</sst>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-* #,##0.00\ [$€-1]_-;\-* #,##0.00\ [$€-1]_-;_-* &quot;-&quot;??\ [$€-1]_-;_-@_-"/>
  </numFmts>
  <fonts count="54">
    <font>
      <sz val="11"/>
      <color theme="1"/>
      <name val="Calibri"/>
      <family val="2"/>
      <scheme val="minor"/>
    </font>
    <font>
      <b/>
      <sz val="8"/>
      <color rgb="FF000000"/>
      <name val="Arimo"/>
      <family val="2"/>
    </font>
    <font>
      <sz val="8"/>
      <color rgb="FF000000"/>
      <name val="Arimo"/>
      <family val="2"/>
    </font>
    <font>
      <b/>
      <sz val="12"/>
      <color rgb="FF000000"/>
      <name val="Arimo"/>
      <family val="2"/>
    </font>
    <font>
      <b/>
      <sz val="10"/>
      <color rgb="FF000000"/>
      <name val="Arimo"/>
      <family val="2"/>
    </font>
    <font>
      <sz val="10"/>
      <color rgb="FF000000"/>
      <name val="Arimo"/>
      <family val="2"/>
    </font>
    <font>
      <b/>
      <sz val="8"/>
      <color rgb="FFFFFFFF"/>
      <name val="Arimo"/>
      <family val="2"/>
    </font>
    <font>
      <sz val="11"/>
      <color theme="1"/>
      <name val="Calibri"/>
      <family val="2"/>
      <scheme val="minor"/>
    </font>
    <font>
      <sz val="11"/>
      <color theme="1"/>
      <name val="Bahnschrift"/>
      <family val="2"/>
      <charset val="238"/>
    </font>
    <font>
      <sz val="10"/>
      <color rgb="FF000000"/>
      <name val="Bahnschrift"/>
      <family val="2"/>
      <charset val="238"/>
    </font>
    <font>
      <b/>
      <sz val="8"/>
      <color rgb="FF000000"/>
      <name val="Bahnschrift"/>
      <family val="2"/>
      <charset val="238"/>
    </font>
    <font>
      <sz val="8"/>
      <color rgb="FF000000"/>
      <name val="Bahnschrift"/>
      <family val="2"/>
      <charset val="238"/>
    </font>
    <font>
      <sz val="12"/>
      <color rgb="FF000000"/>
      <name val="Bahnschrift"/>
      <family val="2"/>
      <charset val="238"/>
    </font>
    <font>
      <sz val="8"/>
      <color rgb="FFFFFFFF"/>
      <name val="Bahnschrift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theme="1"/>
      <name val="Arimo"/>
      <family val="2"/>
    </font>
    <font>
      <sz val="8"/>
      <color theme="1"/>
      <name val="Arimo"/>
      <charset val="238"/>
    </font>
    <font>
      <sz val="8"/>
      <color theme="1"/>
      <name val="Bahnschrift"/>
      <family val="2"/>
      <charset val="238"/>
    </font>
    <font>
      <b/>
      <sz val="6"/>
      <color rgb="FF000000"/>
      <name val="Arimo"/>
      <family val="2"/>
    </font>
    <font>
      <sz val="8"/>
      <color rgb="FFFF0000"/>
      <name val="Bahnschrift"/>
      <family val="2"/>
      <charset val="238"/>
    </font>
    <font>
      <sz val="8"/>
      <color theme="1"/>
      <name val="Arimo"/>
      <family val="2"/>
    </font>
    <font>
      <b/>
      <sz val="8"/>
      <color theme="1"/>
      <name val="Bahnschrift"/>
      <family val="2"/>
      <charset val="238"/>
    </font>
    <font>
      <b/>
      <sz val="8"/>
      <color rgb="FF000000"/>
      <name val="Arimo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</font>
    <font>
      <sz val="8"/>
      <color rgb="FFFF0000"/>
      <name val="Arimo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505050"/>
      </patternFill>
    </fill>
    <fill>
      <patternFill patternType="solid">
        <fgColor rgb="FF505050"/>
      </patternFill>
    </fill>
    <fill>
      <patternFill patternType="solid">
        <fgColor rgb="FF505050"/>
      </patternFill>
    </fill>
    <fill>
      <patternFill patternType="solid">
        <fgColor rgb="FFFEDE01"/>
      </patternFill>
    </fill>
    <fill>
      <patternFill patternType="solid">
        <fgColor rgb="FFFEDE01"/>
      </patternFill>
    </fill>
    <fill>
      <patternFill patternType="solid">
        <fgColor rgb="FFFEDE01"/>
      </patternFill>
    </fill>
    <fill>
      <patternFill patternType="solid">
        <fgColor rgb="FFA3C9B9"/>
      </patternFill>
    </fill>
    <fill>
      <patternFill patternType="solid">
        <fgColor rgb="FFA3C9B9"/>
      </patternFill>
    </fill>
    <fill>
      <patternFill patternType="solid">
        <fgColor rgb="FFA3C9B9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A3C9B9"/>
        <bgColor indexed="64"/>
      </patternFill>
    </fill>
    <fill>
      <patternFill patternType="solid">
        <fgColor rgb="FFFEE21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CA9FE"/>
      </patternFill>
    </fill>
    <fill>
      <patternFill patternType="solid">
        <fgColor rgb="FFC1C1FF"/>
      </patternFill>
    </fill>
    <fill>
      <patternFill patternType="solid">
        <fgColor rgb="FFE1E1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80"/>
      </right>
      <top style="thin">
        <color rgb="FFC0C0C0"/>
      </top>
      <bottom style="thin">
        <color indexed="64"/>
      </bottom>
      <diagonal/>
    </border>
    <border>
      <left style="thin">
        <color rgb="FF00008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80"/>
      </right>
      <top/>
      <bottom style="thin">
        <color rgb="FFC0C0C0"/>
      </bottom>
      <diagonal/>
    </border>
    <border>
      <left style="thin">
        <color rgb="FF000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80"/>
      </left>
      <right style="thin">
        <color rgb="FF000080"/>
      </right>
      <top/>
      <bottom style="thin">
        <color rgb="FFC0C0C0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51" fillId="0" borderId="1"/>
    <xf numFmtId="9" fontId="7" fillId="0" borderId="0" applyFont="0" applyFill="0" applyBorder="0" applyAlignment="0" applyProtection="0"/>
  </cellStyleXfs>
  <cellXfs count="317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2" fillId="5" borderId="1" xfId="0" applyFont="1" applyFill="1" applyBorder="1" applyAlignment="1">
      <alignment horizontal="left" vertical="top" wrapText="1"/>
    </xf>
    <xf numFmtId="0" fontId="1" fillId="9" borderId="2" xfId="0" applyFont="1" applyFill="1" applyBorder="1" applyAlignment="1">
      <alignment horizontal="center" wrapText="1"/>
    </xf>
    <xf numFmtId="0" fontId="1" fillId="11" borderId="1" xfId="0" applyFont="1" applyFill="1" applyBorder="1" applyAlignment="1">
      <alignment horizontal="center" vertical="center" wrapText="1"/>
    </xf>
    <xf numFmtId="0" fontId="0" fillId="13" borderId="1" xfId="0" applyFill="1" applyBorder="1" applyAlignment="1" applyProtection="1">
      <alignment wrapText="1"/>
      <protection locked="0"/>
    </xf>
    <xf numFmtId="0" fontId="0" fillId="16" borderId="1" xfId="0" applyFill="1" applyBorder="1" applyAlignment="1" applyProtection="1">
      <alignment wrapText="1"/>
      <protection locked="0"/>
    </xf>
    <xf numFmtId="0" fontId="0" fillId="19" borderId="1" xfId="0" applyFill="1" applyBorder="1" applyAlignment="1" applyProtection="1">
      <alignment wrapText="1"/>
      <protection locked="0"/>
    </xf>
    <xf numFmtId="0" fontId="0" fillId="22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right" vertical="top" wrapText="1"/>
    </xf>
    <xf numFmtId="0" fontId="6" fillId="17" borderId="1" xfId="0" applyFont="1" applyFill="1" applyBorder="1" applyAlignment="1">
      <alignment horizontal="right" vertical="center" wrapText="1"/>
    </xf>
    <xf numFmtId="0" fontId="2" fillId="20" borderId="1" xfId="0" applyFont="1" applyFill="1" applyBorder="1" applyAlignment="1">
      <alignment horizontal="right" vertical="center" wrapText="1"/>
    </xf>
    <xf numFmtId="0" fontId="2" fillId="23" borderId="1" xfId="0" applyFont="1" applyFill="1" applyBorder="1" applyAlignment="1">
      <alignment horizontal="right" vertical="center" wrapText="1"/>
    </xf>
    <xf numFmtId="0" fontId="1" fillId="24" borderId="1" xfId="0" applyFont="1" applyFill="1" applyBorder="1" applyAlignment="1">
      <alignment horizontal="right" vertical="top" wrapText="1"/>
    </xf>
    <xf numFmtId="0" fontId="3" fillId="6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vertical="top" wrapText="1"/>
    </xf>
    <xf numFmtId="0" fontId="5" fillId="8" borderId="1" xfId="0" applyFont="1" applyFill="1" applyBorder="1" applyAlignment="1">
      <alignment vertical="top" wrapText="1"/>
    </xf>
    <xf numFmtId="2" fontId="6" fillId="17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 applyProtection="1">
      <alignment wrapText="1"/>
      <protection locked="0"/>
    </xf>
    <xf numFmtId="43" fontId="8" fillId="2" borderId="0" xfId="1" applyFont="1" applyFill="1" applyBorder="1" applyAlignment="1" applyProtection="1">
      <alignment wrapText="1"/>
      <protection locked="0"/>
    </xf>
    <xf numFmtId="43" fontId="12" fillId="6" borderId="1" xfId="1" applyFont="1" applyFill="1" applyBorder="1" applyAlignment="1" applyProtection="1">
      <alignment vertical="top" wrapText="1"/>
    </xf>
    <xf numFmtId="43" fontId="9" fillId="7" borderId="1" xfId="1" applyFont="1" applyFill="1" applyBorder="1" applyAlignment="1" applyProtection="1">
      <alignment vertical="top" wrapText="1"/>
    </xf>
    <xf numFmtId="43" fontId="9" fillId="8" borderId="1" xfId="1" applyFont="1" applyFill="1" applyBorder="1" applyAlignment="1" applyProtection="1">
      <alignment vertical="top" wrapText="1"/>
    </xf>
    <xf numFmtId="43" fontId="11" fillId="11" borderId="1" xfId="1" applyFont="1" applyFill="1" applyBorder="1" applyAlignment="1" applyProtection="1">
      <alignment horizontal="center" vertical="center" wrapText="1"/>
    </xf>
    <xf numFmtId="43" fontId="11" fillId="9" borderId="2" xfId="1" applyFont="1" applyFill="1" applyBorder="1" applyAlignment="1" applyProtection="1">
      <alignment horizontal="center" wrapText="1"/>
    </xf>
    <xf numFmtId="43" fontId="13" fillId="17" borderId="1" xfId="1" applyFont="1" applyFill="1" applyBorder="1" applyAlignment="1" applyProtection="1">
      <alignment horizontal="right" vertical="center" wrapText="1"/>
    </xf>
    <xf numFmtId="43" fontId="11" fillId="20" borderId="1" xfId="1" applyFont="1" applyFill="1" applyBorder="1" applyAlignment="1" applyProtection="1">
      <alignment horizontal="right" vertical="center" wrapText="1"/>
    </xf>
    <xf numFmtId="43" fontId="11" fillId="23" borderId="1" xfId="1" applyFont="1" applyFill="1" applyBorder="1" applyAlignment="1" applyProtection="1">
      <alignment horizontal="right" vertical="center" wrapText="1"/>
    </xf>
    <xf numFmtId="43" fontId="11" fillId="24" borderId="1" xfId="1" applyFont="1" applyFill="1" applyBorder="1" applyAlignment="1" applyProtection="1">
      <alignment horizontal="right" vertical="top" wrapText="1"/>
    </xf>
    <xf numFmtId="43" fontId="11" fillId="4" borderId="1" xfId="1" applyFont="1" applyFill="1" applyBorder="1" applyAlignment="1" applyProtection="1">
      <alignment horizontal="right" vertical="top" wrapText="1"/>
    </xf>
    <xf numFmtId="43" fontId="10" fillId="24" borderId="1" xfId="1" applyFont="1" applyFill="1" applyBorder="1" applyAlignment="1" applyProtection="1">
      <alignment horizontal="right" vertical="top" wrapText="1"/>
    </xf>
    <xf numFmtId="43" fontId="8" fillId="0" borderId="0" xfId="1" applyFont="1"/>
    <xf numFmtId="164" fontId="2" fillId="20" borderId="1" xfId="0" applyNumberFormat="1" applyFont="1" applyFill="1" applyBorder="1" applyAlignment="1">
      <alignment horizontal="right" vertical="center" wrapText="1"/>
    </xf>
    <xf numFmtId="0" fontId="0" fillId="25" borderId="1" xfId="0" applyFill="1" applyBorder="1" applyAlignment="1" applyProtection="1">
      <alignment wrapText="1"/>
      <protection locked="0"/>
    </xf>
    <xf numFmtId="43" fontId="8" fillId="2" borderId="1" xfId="1" applyFont="1" applyFill="1" applyBorder="1" applyAlignment="1" applyProtection="1">
      <alignment wrapText="1"/>
      <protection locked="0"/>
    </xf>
    <xf numFmtId="0" fontId="14" fillId="2" borderId="0" xfId="0" applyFont="1" applyFill="1" applyAlignment="1" applyProtection="1">
      <alignment wrapText="1"/>
      <protection locked="0"/>
    </xf>
    <xf numFmtId="0" fontId="14" fillId="13" borderId="1" xfId="0" applyFont="1" applyFill="1" applyBorder="1" applyAlignment="1" applyProtection="1">
      <alignment wrapText="1"/>
      <protection locked="0"/>
    </xf>
    <xf numFmtId="0" fontId="14" fillId="0" borderId="0" xfId="0" applyFont="1"/>
    <xf numFmtId="0" fontId="14" fillId="2" borderId="1" xfId="0" applyFont="1" applyFill="1" applyBorder="1" applyAlignment="1" applyProtection="1">
      <alignment wrapText="1"/>
      <protection locked="0"/>
    </xf>
    <xf numFmtId="43" fontId="10" fillId="26" borderId="1" xfId="1" applyFont="1" applyFill="1" applyBorder="1" applyAlignment="1" applyProtection="1">
      <alignment horizontal="right" vertical="top" wrapText="1"/>
    </xf>
    <xf numFmtId="43" fontId="11" fillId="26" borderId="1" xfId="1" applyFont="1" applyFill="1" applyBorder="1" applyAlignment="1" applyProtection="1">
      <alignment horizontal="right" vertical="top" wrapText="1"/>
    </xf>
    <xf numFmtId="0" fontId="0" fillId="26" borderId="1" xfId="0" applyFill="1" applyBorder="1" applyAlignment="1" applyProtection="1">
      <alignment wrapText="1"/>
      <protection locked="0"/>
    </xf>
    <xf numFmtId="0" fontId="6" fillId="26" borderId="1" xfId="0" applyFont="1" applyFill="1" applyBorder="1" applyAlignment="1">
      <alignment horizontal="left" vertical="center" wrapText="1"/>
    </xf>
    <xf numFmtId="0" fontId="6" fillId="26" borderId="1" xfId="0" applyFont="1" applyFill="1" applyBorder="1" applyAlignment="1">
      <alignment horizontal="right" vertical="center" wrapText="1"/>
    </xf>
    <xf numFmtId="0" fontId="0" fillId="26" borderId="0" xfId="0" applyFill="1"/>
    <xf numFmtId="0" fontId="16" fillId="26" borderId="1" xfId="0" applyFont="1" applyFill="1" applyBorder="1" applyAlignment="1">
      <alignment horizontal="left" vertical="center" wrapText="1"/>
    </xf>
    <xf numFmtId="43" fontId="17" fillId="26" borderId="1" xfId="1" applyFont="1" applyFill="1" applyBorder="1" applyAlignment="1" applyProtection="1">
      <alignment horizontal="right" vertical="center" wrapText="1"/>
    </xf>
    <xf numFmtId="43" fontId="11" fillId="27" borderId="1" xfId="1" applyFont="1" applyFill="1" applyBorder="1" applyAlignment="1" applyProtection="1">
      <alignment horizontal="right" vertical="center" wrapText="1"/>
    </xf>
    <xf numFmtId="164" fontId="2" fillId="27" borderId="1" xfId="0" applyNumberFormat="1" applyFont="1" applyFill="1" applyBorder="1" applyAlignment="1">
      <alignment horizontal="right" vertical="center" wrapText="1"/>
    </xf>
    <xf numFmtId="43" fontId="2" fillId="20" borderId="1" xfId="1" applyFont="1" applyFill="1" applyBorder="1" applyAlignment="1" applyProtection="1">
      <alignment horizontal="right" vertical="center" wrapText="1"/>
    </xf>
    <xf numFmtId="43" fontId="2" fillId="23" borderId="1" xfId="1" applyFont="1" applyFill="1" applyBorder="1" applyAlignment="1" applyProtection="1">
      <alignment horizontal="right" vertical="center" wrapText="1"/>
    </xf>
    <xf numFmtId="165" fontId="0" fillId="0" borderId="0" xfId="0" applyNumberFormat="1"/>
    <xf numFmtId="165" fontId="14" fillId="0" borderId="0" xfId="0" applyNumberFormat="1" applyFont="1"/>
    <xf numFmtId="164" fontId="1" fillId="24" borderId="1" xfId="0" applyNumberFormat="1" applyFont="1" applyFill="1" applyBorder="1" applyAlignment="1">
      <alignment horizontal="right" vertical="top" wrapText="1"/>
    </xf>
    <xf numFmtId="0" fontId="0" fillId="0" borderId="1" xfId="0" applyBorder="1"/>
    <xf numFmtId="164" fontId="2" fillId="23" borderId="1" xfId="0" applyNumberFormat="1" applyFont="1" applyFill="1" applyBorder="1" applyAlignment="1">
      <alignment horizontal="right" vertical="center" wrapText="1"/>
    </xf>
    <xf numFmtId="43" fontId="19" fillId="26" borderId="1" xfId="1" applyFont="1" applyFill="1" applyBorder="1" applyAlignment="1" applyProtection="1">
      <alignment horizontal="right" vertical="top" wrapText="1"/>
    </xf>
    <xf numFmtId="43" fontId="8" fillId="26" borderId="1" xfId="1" applyFont="1" applyFill="1" applyBorder="1" applyAlignment="1" applyProtection="1">
      <alignment wrapText="1"/>
      <protection locked="0"/>
    </xf>
    <xf numFmtId="43" fontId="17" fillId="26" borderId="1" xfId="1" applyFont="1" applyFill="1" applyBorder="1" applyAlignment="1" applyProtection="1">
      <alignment horizontal="right" vertical="top" wrapText="1"/>
    </xf>
    <xf numFmtId="0" fontId="15" fillId="3" borderId="1" xfId="0" applyFont="1" applyFill="1" applyBorder="1" applyAlignment="1">
      <alignment horizontal="left" vertical="top" wrapText="1"/>
    </xf>
    <xf numFmtId="0" fontId="15" fillId="24" borderId="1" xfId="0" applyFont="1" applyFill="1" applyBorder="1" applyAlignment="1">
      <alignment horizontal="right" vertical="top" wrapText="1"/>
    </xf>
    <xf numFmtId="43" fontId="17" fillId="24" borderId="1" xfId="1" applyFont="1" applyFill="1" applyBorder="1" applyAlignment="1" applyProtection="1">
      <alignment horizontal="right" vertical="top" wrapText="1"/>
    </xf>
    <xf numFmtId="0" fontId="20" fillId="4" borderId="1" xfId="0" applyFont="1" applyFill="1" applyBorder="1" applyAlignment="1">
      <alignment horizontal="right" vertical="top" wrapText="1"/>
    </xf>
    <xf numFmtId="43" fontId="21" fillId="24" borderId="1" xfId="1" applyFont="1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right" vertical="top" wrapText="1"/>
    </xf>
    <xf numFmtId="43" fontId="21" fillId="26" borderId="1" xfId="1" applyFont="1" applyFill="1" applyBorder="1" applyAlignment="1" applyProtection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24" borderId="1" xfId="0" applyFont="1" applyFill="1" applyBorder="1" applyAlignment="1">
      <alignment horizontal="right" vertical="top" wrapText="1"/>
    </xf>
    <xf numFmtId="0" fontId="20" fillId="3" borderId="1" xfId="0" applyFont="1" applyFill="1" applyBorder="1" applyAlignment="1">
      <alignment horizontal="left" vertical="top" wrapText="1"/>
    </xf>
    <xf numFmtId="0" fontId="20" fillId="24" borderId="1" xfId="0" applyFont="1" applyFill="1" applyBorder="1" applyAlignment="1">
      <alignment horizontal="right" vertical="top" wrapText="1"/>
    </xf>
    <xf numFmtId="0" fontId="22" fillId="3" borderId="1" xfId="0" applyFont="1" applyFill="1" applyBorder="1" applyAlignment="1">
      <alignment horizontal="left" vertical="top" wrapText="1"/>
    </xf>
    <xf numFmtId="0" fontId="14" fillId="0" borderId="1" xfId="0" applyFont="1" applyBorder="1"/>
    <xf numFmtId="165" fontId="14" fillId="0" borderId="1" xfId="0" applyNumberFormat="1" applyFont="1" applyBorder="1"/>
    <xf numFmtId="43" fontId="8" fillId="26" borderId="0" xfId="1" applyFont="1" applyFill="1"/>
    <xf numFmtId="43" fontId="11" fillId="28" borderId="1" xfId="1" applyFont="1" applyFill="1" applyBorder="1" applyAlignment="1" applyProtection="1">
      <alignment horizontal="right" vertical="center" wrapText="1"/>
    </xf>
    <xf numFmtId="164" fontId="2" fillId="28" borderId="1" xfId="0" applyNumberFormat="1" applyFont="1" applyFill="1" applyBorder="1" applyAlignment="1">
      <alignment horizontal="right" vertical="center" wrapText="1"/>
    </xf>
    <xf numFmtId="0" fontId="14" fillId="26" borderId="0" xfId="0" applyFont="1" applyFill="1" applyAlignment="1" applyProtection="1">
      <alignment wrapText="1"/>
      <protection locked="0"/>
    </xf>
    <xf numFmtId="0" fontId="15" fillId="26" borderId="1" xfId="0" applyFont="1" applyFill="1" applyBorder="1" applyAlignment="1">
      <alignment horizontal="left" vertical="top" wrapText="1"/>
    </xf>
    <xf numFmtId="0" fontId="14" fillId="26" borderId="1" xfId="0" applyFont="1" applyFill="1" applyBorder="1" applyAlignment="1" applyProtection="1">
      <alignment wrapText="1"/>
      <protection locked="0"/>
    </xf>
    <xf numFmtId="0" fontId="15" fillId="26" borderId="1" xfId="0" applyFont="1" applyFill="1" applyBorder="1" applyAlignment="1">
      <alignment horizontal="right" vertical="top" wrapText="1"/>
    </xf>
    <xf numFmtId="0" fontId="14" fillId="26" borderId="0" xfId="0" applyFont="1" applyFill="1"/>
    <xf numFmtId="165" fontId="14" fillId="26" borderId="0" xfId="0" applyNumberFormat="1" applyFont="1" applyFill="1"/>
    <xf numFmtId="0" fontId="1" fillId="26" borderId="1" xfId="0" applyFont="1" applyFill="1" applyBorder="1" applyAlignment="1">
      <alignment horizontal="left" vertical="top" wrapText="1"/>
    </xf>
    <xf numFmtId="0" fontId="1" fillId="26" borderId="1" xfId="0" applyFont="1" applyFill="1" applyBorder="1" applyAlignment="1">
      <alignment horizontal="right" vertical="top" wrapText="1"/>
    </xf>
    <xf numFmtId="0" fontId="2" fillId="26" borderId="1" xfId="0" applyFont="1" applyFill="1" applyBorder="1" applyAlignment="1">
      <alignment horizontal="right" vertical="top" wrapText="1"/>
    </xf>
    <xf numFmtId="164" fontId="6" fillId="17" borderId="1" xfId="0" applyNumberFormat="1" applyFont="1" applyFill="1" applyBorder="1" applyAlignment="1">
      <alignment horizontal="right" vertical="center" wrapText="1"/>
    </xf>
    <xf numFmtId="165" fontId="0" fillId="26" borderId="0" xfId="0" applyNumberFormat="1" applyFill="1"/>
    <xf numFmtId="165" fontId="0" fillId="0" borderId="1" xfId="0" applyNumberFormat="1" applyBorder="1"/>
    <xf numFmtId="0" fontId="3" fillId="6" borderId="1" xfId="0" applyFont="1" applyFill="1" applyBorder="1" applyAlignment="1">
      <alignment vertical="top"/>
    </xf>
    <xf numFmtId="164" fontId="2" fillId="4" borderId="1" xfId="0" applyNumberFormat="1" applyFont="1" applyFill="1" applyBorder="1" applyAlignment="1">
      <alignment horizontal="right" vertical="top" wrapText="1"/>
    </xf>
    <xf numFmtId="0" fontId="0" fillId="26" borderId="0" xfId="0" applyFill="1" applyAlignment="1" applyProtection="1">
      <alignment wrapText="1"/>
      <protection locked="0"/>
    </xf>
    <xf numFmtId="43" fontId="8" fillId="26" borderId="0" xfId="1" applyFont="1" applyFill="1" applyBorder="1" applyAlignment="1" applyProtection="1">
      <alignment wrapText="1"/>
      <protection locked="0"/>
    </xf>
    <xf numFmtId="164" fontId="2" fillId="26" borderId="1" xfId="0" applyNumberFormat="1" applyFont="1" applyFill="1" applyBorder="1" applyAlignment="1">
      <alignment horizontal="right" vertical="top" wrapText="1"/>
    </xf>
    <xf numFmtId="164" fontId="2" fillId="28" borderId="1" xfId="0" applyNumberFormat="1" applyFont="1" applyFill="1" applyBorder="1" applyAlignment="1">
      <alignment horizontal="right" vertical="top" wrapText="1"/>
    </xf>
    <xf numFmtId="164" fontId="2" fillId="27" borderId="1" xfId="0" applyNumberFormat="1" applyFont="1" applyFill="1" applyBorder="1" applyAlignment="1">
      <alignment horizontal="right" vertical="top" wrapText="1"/>
    </xf>
    <xf numFmtId="0" fontId="1" fillId="12" borderId="1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24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right" vertical="center"/>
    </xf>
    <xf numFmtId="0" fontId="33" fillId="0" borderId="3" xfId="0" quotePrefix="1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4" fillId="0" borderId="1" xfId="0" applyFont="1" applyBorder="1"/>
    <xf numFmtId="0" fontId="35" fillId="0" borderId="3" xfId="0" quotePrefix="1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4" fillId="0" borderId="0" xfId="0" applyFont="1"/>
    <xf numFmtId="165" fontId="33" fillId="0" borderId="3" xfId="0" applyNumberFormat="1" applyFont="1" applyBorder="1" applyAlignment="1">
      <alignment horizontal="right"/>
    </xf>
    <xf numFmtId="3" fontId="33" fillId="0" borderId="3" xfId="0" applyNumberFormat="1" applyFont="1" applyBorder="1" applyAlignment="1">
      <alignment horizontal="right"/>
    </xf>
    <xf numFmtId="165" fontId="33" fillId="0" borderId="3" xfId="0" applyNumberFormat="1" applyFont="1" applyBorder="1" applyAlignment="1">
      <alignment horizontal="right" wrapText="1"/>
    </xf>
    <xf numFmtId="0" fontId="38" fillId="0" borderId="1" xfId="0" applyFont="1" applyBorder="1" applyAlignment="1">
      <alignment horizontal="center" vertical="center" wrapText="1"/>
    </xf>
    <xf numFmtId="0" fontId="29" fillId="0" borderId="1" xfId="0" applyFont="1" applyBorder="1"/>
    <xf numFmtId="0" fontId="28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36" fillId="29" borderId="3" xfId="0" applyFont="1" applyFill="1" applyBorder="1" applyAlignment="1">
      <alignment horizontal="center" vertical="center" wrapText="1"/>
    </xf>
    <xf numFmtId="0" fontId="42" fillId="29" borderId="3" xfId="0" applyFont="1" applyFill="1" applyBorder="1" applyAlignment="1">
      <alignment horizontal="center" vertical="center" wrapText="1"/>
    </xf>
    <xf numFmtId="0" fontId="36" fillId="26" borderId="3" xfId="0" applyFont="1" applyFill="1" applyBorder="1" applyAlignment="1">
      <alignment horizontal="left" vertical="center" wrapText="1"/>
    </xf>
    <xf numFmtId="0" fontId="43" fillId="26" borderId="3" xfId="0" applyFont="1" applyFill="1" applyBorder="1" applyAlignment="1">
      <alignment horizontal="left" vertical="center" wrapText="1"/>
    </xf>
    <xf numFmtId="4" fontId="43" fillId="26" borderId="3" xfId="0" applyNumberFormat="1" applyFont="1" applyFill="1" applyBorder="1" applyAlignment="1">
      <alignment horizontal="right"/>
    </xf>
    <xf numFmtId="4" fontId="36" fillId="0" borderId="3" xfId="0" applyNumberFormat="1" applyFont="1" applyBorder="1" applyAlignment="1">
      <alignment horizontal="right"/>
    </xf>
    <xf numFmtId="0" fontId="36" fillId="26" borderId="3" xfId="0" applyFont="1" applyFill="1" applyBorder="1" applyAlignment="1">
      <alignment horizontal="left" wrapText="1"/>
    </xf>
    <xf numFmtId="4" fontId="36" fillId="26" borderId="3" xfId="0" applyNumberFormat="1" applyFont="1" applyFill="1" applyBorder="1"/>
    <xf numFmtId="0" fontId="44" fillId="26" borderId="3" xfId="0" applyFont="1" applyFill="1" applyBorder="1" applyAlignment="1">
      <alignment horizontal="left" wrapText="1"/>
    </xf>
    <xf numFmtId="4" fontId="44" fillId="26" borderId="3" xfId="0" applyNumberFormat="1" applyFont="1" applyFill="1" applyBorder="1" applyAlignment="1">
      <alignment horizontal="right"/>
    </xf>
    <xf numFmtId="4" fontId="44" fillId="26" borderId="7" xfId="0" applyNumberFormat="1" applyFont="1" applyFill="1" applyBorder="1" applyAlignment="1">
      <alignment horizontal="right"/>
    </xf>
    <xf numFmtId="0" fontId="37" fillId="26" borderId="3" xfId="0" quotePrefix="1" applyFont="1" applyFill="1" applyBorder="1" applyAlignment="1">
      <alignment horizontal="left" vertical="center"/>
    </xf>
    <xf numFmtId="49" fontId="37" fillId="0" borderId="3" xfId="0" applyNumberFormat="1" applyFont="1" applyBorder="1" applyAlignment="1">
      <alignment horizontal="left" vertical="center" wrapText="1"/>
    </xf>
    <xf numFmtId="4" fontId="37" fillId="26" borderId="3" xfId="0" applyNumberFormat="1" applyFont="1" applyFill="1" applyBorder="1" applyAlignment="1">
      <alignment horizontal="right"/>
    </xf>
    <xf numFmtId="4" fontId="37" fillId="0" borderId="3" xfId="0" applyNumberFormat="1" applyFont="1" applyBorder="1"/>
    <xf numFmtId="49" fontId="45" fillId="0" borderId="3" xfId="0" applyNumberFormat="1" applyFont="1" applyBorder="1" applyAlignment="1">
      <alignment horizontal="left" vertical="center" wrapText="1" shrinkToFit="1"/>
    </xf>
    <xf numFmtId="49" fontId="45" fillId="0" borderId="8" xfId="0" applyNumberFormat="1" applyFont="1" applyBorder="1" applyAlignment="1">
      <alignment horizontal="left" vertical="top" wrapText="1"/>
    </xf>
    <xf numFmtId="49" fontId="45" fillId="0" borderId="9" xfId="0" applyNumberFormat="1" applyFont="1" applyBorder="1" applyAlignment="1">
      <alignment horizontal="left" vertical="center" wrapText="1"/>
    </xf>
    <xf numFmtId="4" fontId="37" fillId="0" borderId="3" xfId="0" applyNumberFormat="1" applyFont="1" applyBorder="1" applyAlignment="1" applyProtection="1">
      <alignment horizontal="right" shrinkToFit="1"/>
      <protection locked="0"/>
    </xf>
    <xf numFmtId="0" fontId="36" fillId="26" borderId="3" xfId="0" quotePrefix="1" applyFont="1" applyFill="1" applyBorder="1" applyAlignment="1">
      <alignment horizontal="left" vertical="center"/>
    </xf>
    <xf numFmtId="49" fontId="45" fillId="0" borderId="10" xfId="0" applyNumberFormat="1" applyFont="1" applyBorder="1" applyAlignment="1">
      <alignment horizontal="left" vertical="top" wrapText="1"/>
    </xf>
    <xf numFmtId="49" fontId="45" fillId="0" borderId="11" xfId="0" applyNumberFormat="1" applyFont="1" applyBorder="1" applyAlignment="1">
      <alignment horizontal="left" vertical="center" wrapText="1"/>
    </xf>
    <xf numFmtId="4" fontId="37" fillId="0" borderId="12" xfId="0" applyNumberFormat="1" applyFont="1" applyBorder="1" applyAlignment="1" applyProtection="1">
      <alignment horizontal="right" shrinkToFit="1"/>
      <protection locked="0"/>
    </xf>
    <xf numFmtId="49" fontId="45" fillId="0" borderId="3" xfId="0" applyNumberFormat="1" applyFont="1" applyBorder="1" applyAlignment="1">
      <alignment horizontal="left" vertical="center" wrapText="1"/>
    </xf>
    <xf numFmtId="4" fontId="37" fillId="0" borderId="13" xfId="0" applyNumberFormat="1" applyFont="1" applyBorder="1" applyAlignment="1" applyProtection="1">
      <alignment horizontal="right" vertical="top" shrinkToFit="1"/>
      <protection locked="0"/>
    </xf>
    <xf numFmtId="0" fontId="44" fillId="26" borderId="3" xfId="0" quotePrefix="1" applyFont="1" applyFill="1" applyBorder="1" applyAlignment="1">
      <alignment horizontal="left"/>
    </xf>
    <xf numFmtId="49" fontId="46" fillId="0" borderId="3" xfId="0" applyNumberFormat="1" applyFont="1" applyBorder="1" applyAlignment="1">
      <alignment horizontal="left" wrapText="1"/>
    </xf>
    <xf numFmtId="49" fontId="45" fillId="0" borderId="14" xfId="0" applyNumberFormat="1" applyFont="1" applyBorder="1" applyAlignment="1">
      <alignment horizontal="left" vertical="center" wrapText="1"/>
    </xf>
    <xf numFmtId="0" fontId="47" fillId="26" borderId="3" xfId="0" quotePrefix="1" applyFont="1" applyFill="1" applyBorder="1" applyAlignment="1">
      <alignment horizontal="left" vertical="center"/>
    </xf>
    <xf numFmtId="0" fontId="44" fillId="26" borderId="3" xfId="0" quotePrefix="1" applyFont="1" applyFill="1" applyBorder="1" applyAlignment="1">
      <alignment horizontal="left" vertical="center"/>
    </xf>
    <xf numFmtId="49" fontId="44" fillId="0" borderId="3" xfId="0" applyNumberFormat="1" applyFont="1" applyBorder="1" applyAlignment="1">
      <alignment horizontal="left" vertical="center" wrapText="1" shrinkToFit="1"/>
    </xf>
    <xf numFmtId="49" fontId="37" fillId="0" borderId="3" xfId="0" applyNumberFormat="1" applyFont="1" applyBorder="1" applyAlignment="1">
      <alignment horizontal="left" vertical="center" wrapText="1" shrinkToFit="1"/>
    </xf>
    <xf numFmtId="49" fontId="46" fillId="0" borderId="14" xfId="0" applyNumberFormat="1" applyFont="1" applyBorder="1" applyAlignment="1">
      <alignment horizontal="left" vertical="center" wrapText="1" shrinkToFit="1"/>
    </xf>
    <xf numFmtId="4" fontId="44" fillId="26" borderId="15" xfId="0" applyNumberFormat="1" applyFont="1" applyFill="1" applyBorder="1" applyAlignment="1">
      <alignment horizontal="right"/>
    </xf>
    <xf numFmtId="4" fontId="37" fillId="0" borderId="13" xfId="0" applyNumberFormat="1" applyFont="1" applyBorder="1" applyAlignment="1" applyProtection="1">
      <alignment horizontal="right" shrinkToFit="1"/>
      <protection locked="0"/>
    </xf>
    <xf numFmtId="4" fontId="37" fillId="0" borderId="1" xfId="0" applyNumberFormat="1" applyFont="1" applyBorder="1" applyAlignment="1" applyProtection="1">
      <alignment horizontal="right" shrinkToFit="1"/>
      <protection locked="0"/>
    </xf>
    <xf numFmtId="49" fontId="46" fillId="0" borderId="3" xfId="0" applyNumberFormat="1" applyFont="1" applyBorder="1" applyAlignment="1">
      <alignment horizontal="left" vertical="center" wrapText="1"/>
    </xf>
    <xf numFmtId="49" fontId="45" fillId="0" borderId="12" xfId="0" applyNumberFormat="1" applyFont="1" applyBorder="1" applyAlignment="1">
      <alignment horizontal="left" vertical="center" wrapText="1"/>
    </xf>
    <xf numFmtId="4" fontId="36" fillId="26" borderId="3" xfId="0" applyNumberFormat="1" applyFont="1" applyFill="1" applyBorder="1" applyAlignment="1">
      <alignment vertical="center" wrapText="1"/>
    </xf>
    <xf numFmtId="0" fontId="44" fillId="26" borderId="3" xfId="0" quotePrefix="1" applyFont="1" applyFill="1" applyBorder="1" applyAlignment="1">
      <alignment horizontal="left" vertical="center" wrapText="1"/>
    </xf>
    <xf numFmtId="0" fontId="48" fillId="0" borderId="0" xfId="0" applyFont="1"/>
    <xf numFmtId="0" fontId="49" fillId="0" borderId="0" xfId="0" applyFont="1"/>
    <xf numFmtId="4" fontId="36" fillId="26" borderId="3" xfId="0" applyNumberFormat="1" applyFont="1" applyFill="1" applyBorder="1" applyAlignment="1">
      <alignment horizontal="right"/>
    </xf>
    <xf numFmtId="0" fontId="44" fillId="26" borderId="3" xfId="0" applyFont="1" applyFill="1" applyBorder="1" applyAlignment="1">
      <alignment horizontal="left" vertical="center" wrapText="1"/>
    </xf>
    <xf numFmtId="0" fontId="50" fillId="26" borderId="3" xfId="0" quotePrefix="1" applyFont="1" applyFill="1" applyBorder="1" applyAlignment="1">
      <alignment horizontal="left" vertical="center"/>
    </xf>
    <xf numFmtId="0" fontId="37" fillId="26" borderId="3" xfId="0" quotePrefix="1" applyFont="1" applyFill="1" applyBorder="1" applyAlignment="1">
      <alignment horizontal="left" vertical="center" wrapText="1"/>
    </xf>
    <xf numFmtId="49" fontId="52" fillId="0" borderId="13" xfId="2" applyNumberFormat="1" applyFont="1" applyBorder="1" applyAlignment="1">
      <alignment horizontal="left" vertical="center" wrapText="1" shrinkToFit="1"/>
    </xf>
    <xf numFmtId="0" fontId="36" fillId="26" borderId="3" xfId="0" applyFont="1" applyFill="1" applyBorder="1" applyAlignment="1">
      <alignment horizontal="left" vertical="center"/>
    </xf>
    <xf numFmtId="0" fontId="36" fillId="26" borderId="3" xfId="0" applyFont="1" applyFill="1" applyBorder="1" applyAlignment="1">
      <alignment vertical="center" wrapText="1"/>
    </xf>
    <xf numFmtId="0" fontId="44" fillId="26" borderId="3" xfId="0" applyFont="1" applyFill="1" applyBorder="1" applyAlignment="1">
      <alignment horizontal="left" vertical="center"/>
    </xf>
    <xf numFmtId="0" fontId="44" fillId="26" borderId="3" xfId="0" applyFont="1" applyFill="1" applyBorder="1" applyAlignment="1">
      <alignment vertical="center" wrapText="1"/>
    </xf>
    <xf numFmtId="4" fontId="44" fillId="0" borderId="3" xfId="0" applyNumberFormat="1" applyFont="1" applyBorder="1" applyAlignment="1">
      <alignment horizontal="right"/>
    </xf>
    <xf numFmtId="0" fontId="37" fillId="26" borderId="3" xfId="0" applyFont="1" applyFill="1" applyBorder="1" applyAlignment="1">
      <alignment horizontal="left" vertical="center"/>
    </xf>
    <xf numFmtId="0" fontId="37" fillId="26" borderId="3" xfId="0" applyFont="1" applyFill="1" applyBorder="1" applyAlignment="1">
      <alignment vertical="center" wrapText="1"/>
    </xf>
    <xf numFmtId="0" fontId="37" fillId="26" borderId="3" xfId="0" applyFont="1" applyFill="1" applyBorder="1" applyAlignment="1">
      <alignment horizontal="left" vertical="center" wrapText="1"/>
    </xf>
    <xf numFmtId="0" fontId="44" fillId="26" borderId="3" xfId="0" applyFont="1" applyFill="1" applyBorder="1" applyAlignment="1">
      <alignment vertical="center"/>
    </xf>
    <xf numFmtId="0" fontId="37" fillId="26" borderId="3" xfId="0" applyFont="1" applyFill="1" applyBorder="1" applyAlignment="1">
      <alignment vertical="center"/>
    </xf>
    <xf numFmtId="4" fontId="37" fillId="26" borderId="3" xfId="0" applyNumberFormat="1" applyFont="1" applyFill="1" applyBorder="1" applyAlignment="1">
      <alignment horizontal="right" wrapText="1"/>
    </xf>
    <xf numFmtId="4" fontId="44" fillId="26" borderId="3" xfId="0" applyNumberFormat="1" applyFont="1" applyFill="1" applyBorder="1" applyAlignment="1">
      <alignment horizontal="right" wrapText="1"/>
    </xf>
    <xf numFmtId="4" fontId="44" fillId="0" borderId="3" xfId="0" applyNumberFormat="1" applyFont="1" applyBorder="1"/>
    <xf numFmtId="0" fontId="23" fillId="26" borderId="0" xfId="0" applyFont="1" applyFill="1"/>
    <xf numFmtId="0" fontId="23" fillId="0" borderId="0" xfId="0" applyFont="1"/>
    <xf numFmtId="0" fontId="33" fillId="29" borderId="6" xfId="0" applyFont="1" applyFill="1" applyBorder="1" applyAlignment="1">
      <alignment horizontal="center" vertical="center" wrapText="1"/>
    </xf>
    <xf numFmtId="0" fontId="0" fillId="23" borderId="1" xfId="0" applyFill="1" applyBorder="1" applyAlignment="1" applyProtection="1">
      <alignment wrapText="1"/>
      <protection locked="0"/>
    </xf>
    <xf numFmtId="0" fontId="1" fillId="25" borderId="1" xfId="0" applyFont="1" applyFill="1" applyBorder="1" applyAlignment="1">
      <alignment horizontal="left" vertical="top" wrapText="1"/>
    </xf>
    <xf numFmtId="0" fontId="1" fillId="25" borderId="1" xfId="0" applyFont="1" applyFill="1" applyBorder="1" applyAlignment="1">
      <alignment horizontal="right" vertical="top" wrapText="1"/>
    </xf>
    <xf numFmtId="0" fontId="2" fillId="25" borderId="1" xfId="0" applyFont="1" applyFill="1" applyBorder="1" applyAlignment="1">
      <alignment horizontal="left" vertical="top" wrapText="1"/>
    </xf>
    <xf numFmtId="0" fontId="2" fillId="25" borderId="1" xfId="0" applyFont="1" applyFill="1" applyBorder="1" applyAlignment="1">
      <alignment horizontal="right" vertical="top" wrapText="1"/>
    </xf>
    <xf numFmtId="0" fontId="0" fillId="25" borderId="16" xfId="0" applyFill="1" applyBorder="1" applyAlignment="1" applyProtection="1">
      <alignment wrapText="1"/>
      <protection locked="0"/>
    </xf>
    <xf numFmtId="0" fontId="0" fillId="30" borderId="1" xfId="0" applyFill="1" applyBorder="1" applyAlignment="1" applyProtection="1">
      <alignment wrapText="1"/>
      <protection locked="0"/>
    </xf>
    <xf numFmtId="0" fontId="2" fillId="30" borderId="1" xfId="0" applyFont="1" applyFill="1" applyBorder="1" applyAlignment="1">
      <alignment horizontal="right" vertical="center" wrapText="1"/>
    </xf>
    <xf numFmtId="0" fontId="0" fillId="31" borderId="1" xfId="0" applyFill="1" applyBorder="1" applyAlignment="1" applyProtection="1">
      <alignment wrapText="1"/>
      <protection locked="0"/>
    </xf>
    <xf numFmtId="0" fontId="2" fillId="31" borderId="1" xfId="0" applyFont="1" applyFill="1" applyBorder="1" applyAlignment="1">
      <alignment horizontal="right" vertical="center" wrapText="1"/>
    </xf>
    <xf numFmtId="0" fontId="0" fillId="32" borderId="1" xfId="0" applyFill="1" applyBorder="1" applyAlignment="1" applyProtection="1">
      <alignment wrapText="1"/>
      <protection locked="0"/>
    </xf>
    <xf numFmtId="0" fontId="2" fillId="32" borderId="1" xfId="0" applyFont="1" applyFill="1" applyBorder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3" fillId="29" borderId="3" xfId="0" applyFont="1" applyFill="1" applyBorder="1" applyAlignment="1">
      <alignment horizontal="center" vertical="center" wrapText="1"/>
    </xf>
    <xf numFmtId="3" fontId="29" fillId="26" borderId="3" xfId="0" applyNumberFormat="1" applyFont="1" applyFill="1" applyBorder="1" applyAlignment="1">
      <alignment horizontal="right"/>
    </xf>
    <xf numFmtId="0" fontId="0" fillId="0" borderId="3" xfId="0" applyBorder="1"/>
    <xf numFmtId="0" fontId="47" fillId="26" borderId="3" xfId="0" quotePrefix="1" applyFont="1" applyFill="1" applyBorder="1" applyAlignment="1">
      <alignment horizontal="left" vertical="center" wrapText="1"/>
    </xf>
    <xf numFmtId="3" fontId="29" fillId="26" borderId="3" xfId="0" applyNumberFormat="1" applyFont="1" applyFill="1" applyBorder="1" applyAlignment="1">
      <alignment horizontal="right" wrapText="1"/>
    </xf>
    <xf numFmtId="0" fontId="47" fillId="26" borderId="3" xfId="0" quotePrefix="1" applyFont="1" applyFill="1" applyBorder="1" applyAlignment="1">
      <alignment horizontal="left" vertical="center" wrapText="1" indent="1"/>
    </xf>
    <xf numFmtId="0" fontId="47" fillId="26" borderId="3" xfId="0" applyFont="1" applyFill="1" applyBorder="1" applyAlignment="1">
      <alignment horizontal="left" vertical="center" indent="1"/>
    </xf>
    <xf numFmtId="0" fontId="47" fillId="26" borderId="3" xfId="0" applyFont="1" applyFill="1" applyBorder="1" applyAlignment="1">
      <alignment horizontal="left" vertical="center" wrapText="1" indent="1"/>
    </xf>
    <xf numFmtId="0" fontId="2" fillId="25" borderId="1" xfId="0" applyFont="1" applyFill="1" applyBorder="1" applyAlignment="1">
      <alignment vertical="top" wrapText="1"/>
    </xf>
    <xf numFmtId="0" fontId="1" fillId="25" borderId="17" xfId="0" applyFont="1" applyFill="1" applyBorder="1" applyAlignment="1">
      <alignment wrapText="1"/>
    </xf>
    <xf numFmtId="0" fontId="3" fillId="25" borderId="1" xfId="0" applyFont="1" applyFill="1" applyBorder="1" applyAlignment="1">
      <alignment vertical="top" wrapText="1"/>
    </xf>
    <xf numFmtId="0" fontId="3" fillId="25" borderId="1" xfId="0" applyFont="1" applyFill="1" applyBorder="1" applyAlignment="1">
      <alignment horizontal="center" vertical="top"/>
    </xf>
    <xf numFmtId="0" fontId="4" fillId="25" borderId="1" xfId="0" applyFont="1" applyFill="1" applyBorder="1" applyAlignment="1">
      <alignment vertical="top" wrapText="1"/>
    </xf>
    <xf numFmtId="0" fontId="5" fillId="25" borderId="2" xfId="0" applyFont="1" applyFill="1" applyBorder="1" applyAlignment="1">
      <alignment vertical="top" wrapText="1"/>
    </xf>
    <xf numFmtId="0" fontId="2" fillId="30" borderId="19" xfId="0" applyFont="1" applyFill="1" applyBorder="1" applyAlignment="1">
      <alignment horizontal="right" vertical="center" wrapText="1"/>
    </xf>
    <xf numFmtId="0" fontId="24" fillId="25" borderId="16" xfId="0" applyFont="1" applyFill="1" applyBorder="1" applyAlignment="1" applyProtection="1">
      <alignment horizontal="center" wrapText="1"/>
      <protection locked="0"/>
    </xf>
    <xf numFmtId="43" fontId="2" fillId="26" borderId="1" xfId="1" applyFont="1" applyFill="1" applyBorder="1" applyAlignment="1" applyProtection="1">
      <alignment horizontal="right" vertical="top" wrapText="1"/>
    </xf>
    <xf numFmtId="0" fontId="2" fillId="5" borderId="1" xfId="0" applyFont="1" applyFill="1" applyBorder="1" applyAlignment="1">
      <alignment horizontal="left" vertical="top"/>
    </xf>
    <xf numFmtId="43" fontId="1" fillId="25" borderId="1" xfId="1" applyFont="1" applyFill="1" applyBorder="1" applyAlignment="1" applyProtection="1">
      <alignment horizontal="right" vertical="top" wrapText="1"/>
    </xf>
    <xf numFmtId="0" fontId="2" fillId="26" borderId="1" xfId="0" applyFont="1" applyFill="1" applyBorder="1" applyAlignment="1">
      <alignment horizontal="left" vertical="top" wrapText="1"/>
    </xf>
    <xf numFmtId="0" fontId="0" fillId="26" borderId="1" xfId="0" applyFill="1" applyBorder="1"/>
    <xf numFmtId="0" fontId="53" fillId="26" borderId="1" xfId="0" applyFont="1" applyFill="1" applyBorder="1" applyAlignment="1">
      <alignment horizontal="right" vertical="top" wrapText="1"/>
    </xf>
    <xf numFmtId="43" fontId="53" fillId="26" borderId="1" xfId="1" applyFont="1" applyFill="1" applyBorder="1" applyAlignment="1" applyProtection="1">
      <alignment horizontal="right" vertical="top" wrapText="1"/>
    </xf>
    <xf numFmtId="164" fontId="1" fillId="26" borderId="1" xfId="0" applyNumberFormat="1" applyFont="1" applyFill="1" applyBorder="1" applyAlignment="1">
      <alignment horizontal="right" vertical="top" wrapText="1"/>
    </xf>
    <xf numFmtId="0" fontId="22" fillId="26" borderId="1" xfId="0" applyFont="1" applyFill="1" applyBorder="1" applyAlignment="1">
      <alignment horizontal="right" vertical="top" wrapText="1"/>
    </xf>
    <xf numFmtId="43" fontId="1" fillId="26" borderId="1" xfId="1" applyFont="1" applyFill="1" applyBorder="1" applyAlignment="1" applyProtection="1">
      <alignment horizontal="right" vertical="top" wrapText="1"/>
    </xf>
    <xf numFmtId="0" fontId="14" fillId="25" borderId="1" xfId="0" applyFont="1" applyFill="1" applyBorder="1" applyAlignment="1" applyProtection="1">
      <alignment wrapText="1"/>
      <protection locked="0"/>
    </xf>
    <xf numFmtId="164" fontId="1" fillId="25" borderId="1" xfId="0" applyNumberFormat="1" applyFont="1" applyFill="1" applyBorder="1" applyAlignment="1">
      <alignment horizontal="right" vertical="top" wrapText="1"/>
    </xf>
    <xf numFmtId="4" fontId="1" fillId="25" borderId="1" xfId="0" applyNumberFormat="1" applyFont="1" applyFill="1" applyBorder="1" applyAlignment="1">
      <alignment horizontal="right" vertical="top" wrapText="1"/>
    </xf>
    <xf numFmtId="164" fontId="0" fillId="0" borderId="0" xfId="0" applyNumberFormat="1"/>
    <xf numFmtId="43" fontId="2" fillId="32" borderId="1" xfId="1" applyFont="1" applyFill="1" applyBorder="1" applyAlignment="1" applyProtection="1">
      <alignment horizontal="right" vertical="center" wrapText="1"/>
    </xf>
    <xf numFmtId="43" fontId="20" fillId="26" borderId="1" xfId="1" applyFont="1" applyFill="1" applyBorder="1" applyAlignment="1" applyProtection="1">
      <alignment horizontal="right" vertical="top" wrapText="1"/>
    </xf>
    <xf numFmtId="43" fontId="2" fillId="31" borderId="1" xfId="1" applyFont="1" applyFill="1" applyBorder="1" applyAlignment="1" applyProtection="1">
      <alignment horizontal="right" vertical="center" wrapText="1"/>
    </xf>
    <xf numFmtId="2" fontId="2" fillId="30" borderId="1" xfId="3" applyNumberFormat="1" applyFont="1" applyFill="1" applyBorder="1" applyAlignment="1" applyProtection="1">
      <alignment horizontal="center" vertical="center" wrapText="1"/>
    </xf>
    <xf numFmtId="2" fontId="0" fillId="0" borderId="0" xfId="3" applyNumberFormat="1" applyFont="1" applyAlignment="1">
      <alignment horizontal="center"/>
    </xf>
    <xf numFmtId="2" fontId="3" fillId="25" borderId="1" xfId="3" applyNumberFormat="1" applyFont="1" applyFill="1" applyBorder="1" applyAlignment="1" applyProtection="1">
      <alignment horizontal="center" vertical="top" wrapText="1"/>
    </xf>
    <xf numFmtId="2" fontId="4" fillId="25" borderId="1" xfId="3" applyNumberFormat="1" applyFont="1" applyFill="1" applyBorder="1" applyAlignment="1" applyProtection="1">
      <alignment horizontal="center" vertical="top" wrapText="1"/>
    </xf>
    <xf numFmtId="2" fontId="5" fillId="25" borderId="2" xfId="3" applyNumberFormat="1" applyFont="1" applyFill="1" applyBorder="1" applyAlignment="1" applyProtection="1">
      <alignment horizontal="center" vertical="top" wrapText="1"/>
    </xf>
    <xf numFmtId="2" fontId="1" fillId="25" borderId="17" xfId="3" applyNumberFormat="1" applyFont="1" applyFill="1" applyBorder="1" applyAlignment="1" applyProtection="1">
      <alignment horizontal="center" wrapText="1"/>
    </xf>
    <xf numFmtId="2" fontId="2" fillId="31" borderId="1" xfId="3" applyNumberFormat="1" applyFont="1" applyFill="1" applyBorder="1" applyAlignment="1" applyProtection="1">
      <alignment horizontal="center" vertical="center" wrapText="1"/>
    </xf>
    <xf numFmtId="2" fontId="2" fillId="32" borderId="1" xfId="3" applyNumberFormat="1" applyFont="1" applyFill="1" applyBorder="1" applyAlignment="1" applyProtection="1">
      <alignment vertical="center" wrapText="1"/>
    </xf>
    <xf numFmtId="2" fontId="2" fillId="23" borderId="1" xfId="3" applyNumberFormat="1" applyFont="1" applyFill="1" applyBorder="1" applyAlignment="1" applyProtection="1">
      <alignment horizontal="center" vertical="center" wrapText="1"/>
    </xf>
    <xf numFmtId="2" fontId="1" fillId="25" borderId="1" xfId="3" applyNumberFormat="1" applyFont="1" applyFill="1" applyBorder="1" applyAlignment="1" applyProtection="1">
      <alignment horizontal="center" vertical="top" wrapText="1"/>
    </xf>
    <xf numFmtId="2" fontId="2" fillId="25" borderId="1" xfId="3" applyNumberFormat="1" applyFont="1" applyFill="1" applyBorder="1" applyAlignment="1" applyProtection="1">
      <alignment horizontal="center" vertical="top" wrapText="1"/>
    </xf>
    <xf numFmtId="2" fontId="2" fillId="32" borderId="1" xfId="3" applyNumberFormat="1" applyFont="1" applyFill="1" applyBorder="1" applyAlignment="1" applyProtection="1">
      <alignment horizontal="center" vertical="center" wrapText="1"/>
    </xf>
    <xf numFmtId="2" fontId="1" fillId="26" borderId="1" xfId="3" applyNumberFormat="1" applyFont="1" applyFill="1" applyBorder="1" applyAlignment="1" applyProtection="1">
      <alignment horizontal="center" vertical="top" wrapText="1"/>
    </xf>
    <xf numFmtId="2" fontId="2" fillId="26" borderId="1" xfId="3" applyNumberFormat="1" applyFont="1" applyFill="1" applyBorder="1" applyAlignment="1" applyProtection="1">
      <alignment horizontal="center" vertical="top" wrapText="1"/>
    </xf>
    <xf numFmtId="2" fontId="0" fillId="25" borderId="1" xfId="3" applyNumberFormat="1" applyFont="1" applyFill="1" applyBorder="1" applyAlignment="1" applyProtection="1">
      <alignment horizontal="center" wrapText="1"/>
      <protection locked="0"/>
    </xf>
    <xf numFmtId="2" fontId="2" fillId="25" borderId="2" xfId="3" applyNumberFormat="1" applyFont="1" applyFill="1" applyBorder="1" applyAlignment="1" applyProtection="1">
      <alignment horizontal="center" vertical="top" wrapText="1"/>
    </xf>
    <xf numFmtId="2" fontId="0" fillId="25" borderId="16" xfId="3" applyNumberFormat="1" applyFont="1" applyFill="1" applyBorder="1" applyAlignment="1" applyProtection="1">
      <alignment horizontal="center" wrapText="1"/>
      <protection locked="0"/>
    </xf>
    <xf numFmtId="0" fontId="33" fillId="0" borderId="3" xfId="0" quotePrefix="1" applyFont="1" applyBorder="1" applyAlignment="1">
      <alignment horizont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horizontal="left" wrapText="1"/>
    </xf>
    <xf numFmtId="0" fontId="35" fillId="0" borderId="3" xfId="0" quotePrefix="1" applyFont="1" applyBorder="1" applyAlignment="1">
      <alignment horizontal="center" wrapText="1"/>
    </xf>
    <xf numFmtId="0" fontId="36" fillId="0" borderId="3" xfId="0" applyFont="1" applyBorder="1" applyAlignment="1">
      <alignment horizontal="left" vertical="center" wrapText="1"/>
    </xf>
    <xf numFmtId="0" fontId="37" fillId="0" borderId="3" xfId="0" applyFont="1" applyBorder="1" applyAlignment="1">
      <alignment vertical="center" wrapText="1"/>
    </xf>
    <xf numFmtId="0" fontId="37" fillId="0" borderId="3" xfId="0" applyFont="1" applyBorder="1" applyAlignment="1">
      <alignment vertical="center"/>
    </xf>
    <xf numFmtId="0" fontId="36" fillId="0" borderId="3" xfId="0" quotePrefix="1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3" xfId="0" quotePrefix="1" applyFont="1" applyBorder="1" applyAlignment="1">
      <alignment horizontal="left" vertical="center" wrapText="1"/>
    </xf>
    <xf numFmtId="0" fontId="39" fillId="0" borderId="1" xfId="0" quotePrefix="1" applyFont="1" applyBorder="1" applyAlignment="1">
      <alignment horizontal="left" wrapText="1"/>
    </xf>
    <xf numFmtId="0" fontId="33" fillId="0" borderId="3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24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24" borderId="1" xfId="0" applyFont="1" applyFill="1" applyBorder="1" applyAlignment="1">
      <alignment horizontal="right" vertical="top" wrapText="1"/>
    </xf>
    <xf numFmtId="0" fontId="15" fillId="3" borderId="1" xfId="0" applyFont="1" applyFill="1" applyBorder="1" applyAlignment="1">
      <alignment horizontal="left" vertical="top" wrapText="1"/>
    </xf>
    <xf numFmtId="0" fontId="15" fillId="24" borderId="1" xfId="0" applyFont="1" applyFill="1" applyBorder="1" applyAlignment="1">
      <alignment horizontal="right" vertical="top" wrapText="1"/>
    </xf>
    <xf numFmtId="0" fontId="2" fillId="21" borderId="1" xfId="0" applyFont="1" applyFill="1" applyBorder="1" applyAlignment="1">
      <alignment horizontal="left" vertical="center" wrapText="1"/>
    </xf>
    <xf numFmtId="0" fontId="2" fillId="23" borderId="1" xfId="0" applyFont="1" applyFill="1" applyBorder="1" applyAlignment="1">
      <alignment horizontal="right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20" borderId="1" xfId="0" applyFont="1" applyFill="1" applyBorder="1" applyAlignment="1">
      <alignment horizontal="right" vertical="center" wrapText="1"/>
    </xf>
    <xf numFmtId="0" fontId="0" fillId="25" borderId="1" xfId="0" applyFill="1" applyBorder="1" applyAlignment="1" applyProtection="1">
      <alignment wrapText="1"/>
      <protection locked="0"/>
    </xf>
    <xf numFmtId="0" fontId="22" fillId="3" borderId="1" xfId="0" applyFont="1" applyFill="1" applyBorder="1" applyAlignment="1">
      <alignment horizontal="left" vertical="top" wrapText="1"/>
    </xf>
    <xf numFmtId="0" fontId="1" fillId="26" borderId="1" xfId="0" applyFont="1" applyFill="1" applyBorder="1" applyAlignment="1">
      <alignment horizontal="left" vertical="top" wrapText="1"/>
    </xf>
    <xf numFmtId="0" fontId="1" fillId="26" borderId="1" xfId="0" applyFont="1" applyFill="1" applyBorder="1" applyAlignment="1">
      <alignment horizontal="right" vertical="top" wrapText="1"/>
    </xf>
    <xf numFmtId="0" fontId="20" fillId="3" borderId="1" xfId="0" applyFont="1" applyFill="1" applyBorder="1" applyAlignment="1">
      <alignment horizontal="left" vertical="top" wrapText="1"/>
    </xf>
    <xf numFmtId="0" fontId="20" fillId="24" borderId="1" xfId="0" applyFont="1" applyFill="1" applyBorder="1" applyAlignment="1">
      <alignment horizontal="right" vertical="top" wrapText="1"/>
    </xf>
    <xf numFmtId="0" fontId="15" fillId="26" borderId="1" xfId="0" applyFont="1" applyFill="1" applyBorder="1" applyAlignment="1">
      <alignment horizontal="left" vertical="top" wrapText="1"/>
    </xf>
    <xf numFmtId="0" fontId="15" fillId="26" borderId="1" xfId="0" applyFont="1" applyFill="1" applyBorder="1" applyAlignment="1">
      <alignment horizontal="right" vertical="top" wrapText="1"/>
    </xf>
    <xf numFmtId="0" fontId="6" fillId="15" borderId="1" xfId="0" applyFont="1" applyFill="1" applyBorder="1" applyAlignment="1">
      <alignment horizontal="left" vertical="center" wrapText="1"/>
    </xf>
    <xf numFmtId="0" fontId="6" fillId="17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right" vertical="top" wrapText="1"/>
    </xf>
    <xf numFmtId="43" fontId="1" fillId="24" borderId="1" xfId="1" applyFont="1" applyFill="1" applyBorder="1" applyAlignment="1" applyProtection="1">
      <alignment horizontal="right" vertical="top" wrapText="1"/>
    </xf>
    <xf numFmtId="2" fontId="1" fillId="24" borderId="1" xfId="0" applyNumberFormat="1" applyFont="1" applyFill="1" applyBorder="1" applyAlignment="1">
      <alignment horizontal="right" vertical="top" wrapText="1"/>
    </xf>
    <xf numFmtId="43" fontId="2" fillId="20" borderId="1" xfId="1" applyFont="1" applyFill="1" applyBorder="1" applyAlignment="1" applyProtection="1">
      <alignment horizontal="right" vertical="center" wrapText="1"/>
    </xf>
    <xf numFmtId="0" fontId="18" fillId="9" borderId="2" xfId="0" applyFont="1" applyFill="1" applyBorder="1" applyAlignment="1">
      <alignment horizontal="center" wrapText="1"/>
    </xf>
    <xf numFmtId="0" fontId="1" fillId="10" borderId="2" xfId="0" applyFont="1" applyFill="1" applyBorder="1" applyAlignment="1">
      <alignment horizontal="left" wrapText="1"/>
    </xf>
    <xf numFmtId="0" fontId="1" fillId="12" borderId="1" xfId="0" applyFont="1" applyFill="1" applyBorder="1" applyAlignment="1">
      <alignment horizontal="center" vertical="center" wrapText="1"/>
    </xf>
    <xf numFmtId="0" fontId="1" fillId="14" borderId="2" xfId="0" applyFont="1" applyFill="1" applyBorder="1" applyAlignment="1">
      <alignment horizont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43" fontId="2" fillId="23" borderId="1" xfId="1" applyFont="1" applyFill="1" applyBorder="1" applyAlignment="1" applyProtection="1">
      <alignment horizontal="right" vertical="center" wrapText="1"/>
    </xf>
    <xf numFmtId="0" fontId="35" fillId="29" borderId="4" xfId="0" applyFont="1" applyFill="1" applyBorder="1" applyAlignment="1">
      <alignment horizontal="center" vertical="center" wrapText="1"/>
    </xf>
    <xf numFmtId="0" fontId="35" fillId="29" borderId="5" xfId="0" applyFont="1" applyFill="1" applyBorder="1" applyAlignment="1">
      <alignment horizontal="center" vertical="center" wrapText="1"/>
    </xf>
    <xf numFmtId="0" fontId="35" fillId="29" borderId="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3" fillId="29" borderId="4" xfId="0" applyFont="1" applyFill="1" applyBorder="1" applyAlignment="1">
      <alignment horizontal="center" vertical="center" wrapText="1"/>
    </xf>
    <xf numFmtId="0" fontId="33" fillId="29" borderId="5" xfId="0" applyFont="1" applyFill="1" applyBorder="1" applyAlignment="1">
      <alignment horizontal="center" vertical="center" wrapText="1"/>
    </xf>
    <xf numFmtId="0" fontId="33" fillId="29" borderId="6" xfId="0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left" vertical="top" wrapText="1"/>
    </xf>
    <xf numFmtId="0" fontId="1" fillId="25" borderId="1" xfId="0" applyFont="1" applyFill="1" applyBorder="1" applyAlignment="1">
      <alignment horizontal="left" vertical="top" wrapText="1"/>
    </xf>
    <xf numFmtId="0" fontId="1" fillId="25" borderId="1" xfId="0" applyFont="1" applyFill="1" applyBorder="1" applyAlignment="1">
      <alignment horizontal="right" vertical="top" wrapText="1"/>
    </xf>
    <xf numFmtId="0" fontId="2" fillId="23" borderId="1" xfId="0" applyFont="1" applyFill="1" applyBorder="1" applyAlignment="1">
      <alignment horizontal="left" vertical="center" wrapText="1"/>
    </xf>
    <xf numFmtId="0" fontId="2" fillId="30" borderId="18" xfId="0" applyFont="1" applyFill="1" applyBorder="1" applyAlignment="1">
      <alignment horizontal="right" vertical="center" wrapText="1"/>
    </xf>
    <xf numFmtId="0" fontId="2" fillId="31" borderId="1" xfId="0" applyFont="1" applyFill="1" applyBorder="1" applyAlignment="1">
      <alignment horizontal="right" vertical="center" wrapText="1"/>
    </xf>
    <xf numFmtId="0" fontId="2" fillId="25" borderId="1" xfId="0" applyFont="1" applyFill="1" applyBorder="1" applyAlignment="1">
      <alignment horizontal="right" vertical="top" wrapText="1"/>
    </xf>
    <xf numFmtId="0" fontId="2" fillId="31" borderId="1" xfId="0" applyFont="1" applyFill="1" applyBorder="1" applyAlignment="1">
      <alignment horizontal="left" vertical="center" wrapText="1"/>
    </xf>
    <xf numFmtId="0" fontId="2" fillId="30" borderId="1" xfId="0" applyFont="1" applyFill="1" applyBorder="1" applyAlignment="1">
      <alignment horizontal="left" vertical="center" wrapText="1"/>
    </xf>
    <xf numFmtId="0" fontId="2" fillId="32" borderId="1" xfId="0" applyFont="1" applyFill="1" applyBorder="1" applyAlignment="1">
      <alignment horizontal="right" vertical="center" wrapText="1"/>
    </xf>
    <xf numFmtId="0" fontId="2" fillId="32" borderId="1" xfId="0" applyFont="1" applyFill="1" applyBorder="1" applyAlignment="1">
      <alignment horizontal="left" vertical="center" wrapText="1"/>
    </xf>
    <xf numFmtId="0" fontId="2" fillId="26" borderId="1" xfId="0" applyFont="1" applyFill="1" applyBorder="1" applyAlignment="1">
      <alignment horizontal="right" vertical="top" wrapText="1"/>
    </xf>
    <xf numFmtId="0" fontId="2" fillId="26" borderId="1" xfId="0" applyFont="1" applyFill="1" applyBorder="1" applyAlignment="1">
      <alignment horizontal="left" vertical="top" wrapText="1"/>
    </xf>
    <xf numFmtId="0" fontId="2" fillId="25" borderId="2" xfId="0" applyFont="1" applyFill="1" applyBorder="1" applyAlignment="1">
      <alignment horizontal="left" vertical="top" wrapText="1"/>
    </xf>
    <xf numFmtId="0" fontId="2" fillId="25" borderId="2" xfId="0" applyFont="1" applyFill="1" applyBorder="1" applyAlignment="1">
      <alignment horizontal="right" vertical="top" wrapText="1"/>
    </xf>
  </cellXfs>
  <cellStyles count="4">
    <cellStyle name="Normalno" xfId="0" builtinId="0"/>
    <cellStyle name="Normalno 10" xfId="2" xr:uid="{00000000-0005-0000-0000-000001000000}"/>
    <cellStyle name="Postotak" xfId="3" builtinId="5"/>
    <cellStyle name="Zarez" xfId="1" builtinId="3"/>
  </cellStyles>
  <dxfs count="5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9" defaultPivotStyle="PivotStyleLight16"/>
  <colors>
    <mruColors>
      <color rgb="FFFF99CC"/>
      <color rgb="FFA3C9B9"/>
      <color rgb="FFFEE212"/>
      <color rgb="FFFEDE01"/>
      <color rgb="FFF7D9A3"/>
      <color rgb="FFFFDE9B"/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zvjesce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CW148_PrijedlogPlanaProracunaU"/>
    </sheetNames>
    <sheetDataSet>
      <sheetData sheetId="0" refreshError="1">
        <row r="24">
          <cell r="T24">
            <v>1998794</v>
          </cell>
        </row>
        <row r="25">
          <cell r="T25">
            <v>1996140</v>
          </cell>
        </row>
        <row r="29">
          <cell r="T29">
            <v>169717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0"/>
  <sheetViews>
    <sheetView workbookViewId="0">
      <selection activeCell="G16" sqref="G16"/>
    </sheetView>
  </sheetViews>
  <sheetFormatPr defaultRowHeight="15"/>
  <cols>
    <col min="6" max="10" width="25.28515625" customWidth="1"/>
    <col min="11" max="11" width="9.140625" customWidth="1"/>
  </cols>
  <sheetData>
    <row r="1" spans="1:34" ht="15.75" customHeight="1">
      <c r="A1" s="55"/>
      <c r="B1" s="247" t="s">
        <v>797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1:34" ht="15.75" customHeight="1">
      <c r="A2" s="55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</row>
    <row r="3" spans="1:34" ht="15.75">
      <c r="A3" s="55"/>
      <c r="B3" s="247" t="s">
        <v>798</v>
      </c>
      <c r="C3" s="247"/>
      <c r="D3" s="247"/>
      <c r="E3" s="247"/>
      <c r="F3" s="247"/>
      <c r="G3" s="247"/>
      <c r="H3" s="247"/>
      <c r="I3" s="247"/>
      <c r="J3" s="248"/>
      <c r="K3" s="248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</row>
    <row r="4" spans="1:34" ht="18">
      <c r="A4" s="55"/>
      <c r="B4" s="249"/>
      <c r="C4" s="249"/>
      <c r="D4" s="249"/>
      <c r="E4" s="99"/>
      <c r="F4" s="99"/>
      <c r="G4" s="99"/>
      <c r="H4" s="99"/>
      <c r="I4" s="99"/>
      <c r="J4" s="100"/>
      <c r="K4" s="100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</row>
    <row r="5" spans="1:34" ht="15.75">
      <c r="A5" s="55"/>
      <c r="B5" s="247" t="s">
        <v>799</v>
      </c>
      <c r="C5" s="250"/>
      <c r="D5" s="250"/>
      <c r="E5" s="250"/>
      <c r="F5" s="250"/>
      <c r="G5" s="250"/>
      <c r="H5" s="250"/>
      <c r="I5" s="250"/>
      <c r="J5" s="250"/>
      <c r="K5" s="250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</row>
    <row r="6" spans="1:34" ht="15.75">
      <c r="A6" s="55"/>
      <c r="B6" s="101"/>
      <c r="C6" s="102"/>
      <c r="D6" s="102"/>
      <c r="E6" s="102"/>
      <c r="F6" s="102"/>
      <c r="G6" s="102"/>
      <c r="H6" s="102"/>
      <c r="I6" s="102"/>
      <c r="J6" s="102"/>
      <c r="K6" s="102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</row>
    <row r="7" spans="1:34">
      <c r="A7" s="55"/>
      <c r="B7" s="251" t="s">
        <v>800</v>
      </c>
      <c r="C7" s="251"/>
      <c r="D7" s="251"/>
      <c r="E7" s="251"/>
      <c r="F7" s="251"/>
      <c r="G7" s="103"/>
      <c r="H7" s="103"/>
      <c r="I7" s="103"/>
      <c r="J7" s="103"/>
      <c r="K7" s="104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</row>
    <row r="8" spans="1:34" ht="25.5">
      <c r="A8" s="55"/>
      <c r="B8" s="246" t="s">
        <v>801</v>
      </c>
      <c r="C8" s="246"/>
      <c r="D8" s="246"/>
      <c r="E8" s="246"/>
      <c r="F8" s="246"/>
      <c r="G8" s="105" t="s">
        <v>802</v>
      </c>
      <c r="H8" s="106" t="s">
        <v>803</v>
      </c>
      <c r="I8" s="106" t="s">
        <v>804</v>
      </c>
      <c r="J8" s="105" t="s">
        <v>805</v>
      </c>
      <c r="K8" s="106" t="s">
        <v>806</v>
      </c>
      <c r="L8" s="106" t="s">
        <v>807</v>
      </c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</row>
    <row r="9" spans="1:34" s="110" customFormat="1" ht="11.25">
      <c r="A9" s="107"/>
      <c r="B9" s="252">
        <v>1</v>
      </c>
      <c r="C9" s="252"/>
      <c r="D9" s="252"/>
      <c r="E9" s="252"/>
      <c r="F9" s="252"/>
      <c r="G9" s="108">
        <v>2</v>
      </c>
      <c r="H9" s="109">
        <v>3</v>
      </c>
      <c r="I9" s="109">
        <v>4</v>
      </c>
      <c r="J9" s="109">
        <v>5</v>
      </c>
      <c r="K9" s="109" t="s">
        <v>808</v>
      </c>
      <c r="L9" s="109" t="s">
        <v>809</v>
      </c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</row>
    <row r="10" spans="1:34">
      <c r="A10" s="55"/>
      <c r="B10" s="253" t="s">
        <v>810</v>
      </c>
      <c r="C10" s="254"/>
      <c r="D10" s="254"/>
      <c r="E10" s="254"/>
      <c r="F10" s="255"/>
      <c r="G10" s="111">
        <f>SUM(G11:G12)</f>
        <v>2331482.4900000002</v>
      </c>
      <c r="H10" s="111">
        <v>2374617</v>
      </c>
      <c r="I10" s="111">
        <f>SUM(I11:I12)</f>
        <v>2255248.38</v>
      </c>
      <c r="J10" s="111">
        <v>2768031.2</v>
      </c>
      <c r="K10" s="112">
        <f>J10/G10*100</f>
        <v>118.72408271871689</v>
      </c>
      <c r="L10" s="112">
        <f>J10/I10*100</f>
        <v>122.73731020261283</v>
      </c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</row>
    <row r="11" spans="1:34">
      <c r="A11" s="55"/>
      <c r="B11" s="253" t="s">
        <v>811</v>
      </c>
      <c r="C11" s="254"/>
      <c r="D11" s="254"/>
      <c r="E11" s="254"/>
      <c r="F11" s="255"/>
      <c r="G11" s="111">
        <v>2331482.4900000002</v>
      </c>
      <c r="H11" s="111">
        <v>2374617</v>
      </c>
      <c r="I11" s="111">
        <v>2255248.38</v>
      </c>
      <c r="J11" s="111">
        <f>J10</f>
        <v>2768031.2</v>
      </c>
      <c r="K11" s="112">
        <f t="shared" ref="K11:K16" si="0">J11/G11*100</f>
        <v>118.72408271871689</v>
      </c>
      <c r="L11" s="112">
        <f t="shared" ref="L11:L16" si="1">J11/I11*100</f>
        <v>122.73731020261283</v>
      </c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</row>
    <row r="12" spans="1:34">
      <c r="A12" s="55"/>
      <c r="B12" s="256" t="s">
        <v>812</v>
      </c>
      <c r="C12" s="255"/>
      <c r="D12" s="255"/>
      <c r="E12" s="255"/>
      <c r="F12" s="255"/>
      <c r="G12" s="111">
        <v>0</v>
      </c>
      <c r="H12" s="111">
        <v>0</v>
      </c>
      <c r="I12" s="111">
        <v>0</v>
      </c>
      <c r="J12" s="111">
        <v>0</v>
      </c>
      <c r="K12" s="112"/>
      <c r="L12" s="112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</row>
    <row r="13" spans="1:34">
      <c r="A13" s="55"/>
      <c r="B13" s="257" t="s">
        <v>813</v>
      </c>
      <c r="C13" s="257"/>
      <c r="D13" s="257"/>
      <c r="E13" s="257"/>
      <c r="F13" s="257"/>
      <c r="G13" s="111">
        <f>SUM(G14:G15)</f>
        <v>2334959.7600000002</v>
      </c>
      <c r="H13" s="111">
        <f>SUM(H14:H15)</f>
        <v>2355638</v>
      </c>
      <c r="I13" s="111">
        <f>SUM(I14:I15)</f>
        <v>2802529.8600000003</v>
      </c>
      <c r="J13" s="111">
        <f>SUM(J14:J15)</f>
        <v>2679241.52</v>
      </c>
      <c r="K13" s="112">
        <f t="shared" si="0"/>
        <v>114.74465495713724</v>
      </c>
      <c r="L13" s="112">
        <f t="shared" si="1"/>
        <v>95.60081975362074</v>
      </c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</row>
    <row r="14" spans="1:34">
      <c r="A14" s="55"/>
      <c r="B14" s="258" t="s">
        <v>814</v>
      </c>
      <c r="C14" s="254"/>
      <c r="D14" s="254"/>
      <c r="E14" s="254"/>
      <c r="F14" s="254"/>
      <c r="G14" s="111">
        <v>2261473.02</v>
      </c>
      <c r="H14" s="111">
        <v>2346880</v>
      </c>
      <c r="I14" s="111">
        <v>2711668.18</v>
      </c>
      <c r="J14" s="111">
        <v>2608817.87</v>
      </c>
      <c r="K14" s="112">
        <f t="shared" si="0"/>
        <v>115.35923033032691</v>
      </c>
      <c r="L14" s="112">
        <f t="shared" si="1"/>
        <v>96.207120371195259</v>
      </c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</row>
    <row r="15" spans="1:34">
      <c r="A15" s="55"/>
      <c r="B15" s="256" t="s">
        <v>815</v>
      </c>
      <c r="C15" s="255"/>
      <c r="D15" s="255"/>
      <c r="E15" s="255"/>
      <c r="F15" s="255"/>
      <c r="G15" s="111">
        <v>73486.740000000005</v>
      </c>
      <c r="H15" s="111">
        <v>8758</v>
      </c>
      <c r="I15" s="111">
        <v>90861.68</v>
      </c>
      <c r="J15" s="111">
        <v>70423.649999999994</v>
      </c>
      <c r="K15" s="112">
        <f t="shared" si="0"/>
        <v>95.831778631083637</v>
      </c>
      <c r="L15" s="112">
        <f t="shared" si="1"/>
        <v>77.506436156584385</v>
      </c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</row>
    <row r="16" spans="1:34">
      <c r="A16" s="55"/>
      <c r="B16" s="258" t="s">
        <v>816</v>
      </c>
      <c r="C16" s="254"/>
      <c r="D16" s="254"/>
      <c r="E16" s="254"/>
      <c r="F16" s="254"/>
      <c r="G16" s="111">
        <f>G10-G13</f>
        <v>-3477.2700000000186</v>
      </c>
      <c r="H16" s="111">
        <f>H10-H13</f>
        <v>18979</v>
      </c>
      <c r="I16" s="113">
        <f>I10-I13</f>
        <v>-547281.48000000045</v>
      </c>
      <c r="J16" s="113">
        <f>J10-J13</f>
        <v>88789.680000000168</v>
      </c>
      <c r="K16" s="112">
        <f t="shared" si="0"/>
        <v>-2553.4307085730957</v>
      </c>
      <c r="L16" s="112">
        <f t="shared" si="1"/>
        <v>-16.223768434480938</v>
      </c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</row>
    <row r="17" spans="1:34" ht="18">
      <c r="A17" s="55"/>
      <c r="B17" s="99"/>
      <c r="C17" s="114"/>
      <c r="D17" s="114"/>
      <c r="E17" s="114"/>
      <c r="F17" s="114"/>
      <c r="G17" s="114"/>
      <c r="H17" s="114"/>
      <c r="I17" s="115"/>
      <c r="J17" s="115"/>
      <c r="K17" s="115"/>
      <c r="L17" s="11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</row>
    <row r="18" spans="1:34" ht="18" customHeight="1">
      <c r="A18" s="55"/>
      <c r="B18" s="259"/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</row>
    <row r="19" spans="1:34" ht="25.5" customHeight="1">
      <c r="A19" s="55"/>
      <c r="B19" s="251" t="s">
        <v>817</v>
      </c>
      <c r="C19" s="251"/>
      <c r="D19" s="251"/>
      <c r="E19" s="251"/>
      <c r="F19" s="251"/>
      <c r="G19" s="114"/>
      <c r="H19" s="114"/>
      <c r="I19" s="115"/>
      <c r="J19" s="115"/>
      <c r="K19" s="115"/>
      <c r="L19" s="115"/>
      <c r="M19" s="55"/>
      <c r="N19" s="55"/>
      <c r="O19" s="107"/>
      <c r="P19" s="107"/>
      <c r="Q19" s="107"/>
      <c r="R19" s="107"/>
      <c r="S19" s="107"/>
      <c r="T19" s="107"/>
      <c r="U19" s="107"/>
      <c r="V19" s="107"/>
      <c r="W19" s="107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</row>
    <row r="20" spans="1:34" s="110" customFormat="1" ht="25.5" customHeight="1">
      <c r="A20" s="55"/>
      <c r="B20" s="246" t="s">
        <v>801</v>
      </c>
      <c r="C20" s="246"/>
      <c r="D20" s="246"/>
      <c r="E20" s="246"/>
      <c r="F20" s="246"/>
      <c r="G20" s="105" t="s">
        <v>818</v>
      </c>
      <c r="H20" s="106" t="s">
        <v>819</v>
      </c>
      <c r="I20" s="106" t="s">
        <v>820</v>
      </c>
      <c r="J20" s="105" t="s">
        <v>821</v>
      </c>
      <c r="K20" s="106" t="s">
        <v>806</v>
      </c>
      <c r="L20" s="106" t="s">
        <v>807</v>
      </c>
      <c r="M20" s="55"/>
      <c r="N20" s="55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</row>
    <row r="21" spans="1:34" ht="15" customHeight="1">
      <c r="A21" s="55"/>
      <c r="B21" s="252">
        <v>1</v>
      </c>
      <c r="C21" s="252"/>
      <c r="D21" s="252"/>
      <c r="E21" s="252"/>
      <c r="F21" s="252"/>
      <c r="G21" s="108">
        <v>2</v>
      </c>
      <c r="H21" s="109">
        <v>3</v>
      </c>
      <c r="I21" s="109">
        <v>4</v>
      </c>
      <c r="J21" s="109">
        <v>5</v>
      </c>
      <c r="K21" s="109" t="s">
        <v>808</v>
      </c>
      <c r="L21" s="109" t="s">
        <v>809</v>
      </c>
      <c r="M21" s="55"/>
      <c r="N21" s="55"/>
      <c r="O21" s="107"/>
      <c r="P21" s="107"/>
      <c r="Q21" s="107"/>
      <c r="R21" s="107"/>
      <c r="S21" s="107"/>
      <c r="T21" s="107"/>
      <c r="U21" s="107"/>
      <c r="V21" s="107"/>
      <c r="W21" s="107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</row>
    <row r="22" spans="1:34" ht="15" customHeight="1">
      <c r="A22" s="55"/>
      <c r="B22" s="253" t="s">
        <v>822</v>
      </c>
      <c r="C22" s="253"/>
      <c r="D22" s="253"/>
      <c r="E22" s="253"/>
      <c r="F22" s="253"/>
      <c r="G22" s="112"/>
      <c r="H22" s="112"/>
      <c r="I22" s="112"/>
      <c r="J22" s="112"/>
      <c r="K22" s="112"/>
      <c r="L22" s="112"/>
      <c r="M22" s="55"/>
      <c r="N22" s="55"/>
      <c r="O22" s="107"/>
      <c r="P22" s="107"/>
      <c r="Q22" s="107"/>
      <c r="R22" s="107"/>
      <c r="S22" s="107"/>
      <c r="T22" s="107"/>
      <c r="U22" s="107"/>
      <c r="V22" s="107"/>
      <c r="W22" s="107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</row>
    <row r="23" spans="1:34" s="45" customFormat="1" ht="15" customHeight="1">
      <c r="A23" s="55"/>
      <c r="B23" s="253" t="s">
        <v>823</v>
      </c>
      <c r="C23" s="254"/>
      <c r="D23" s="254"/>
      <c r="E23" s="254"/>
      <c r="F23" s="254"/>
      <c r="G23" s="112"/>
      <c r="H23" s="112"/>
      <c r="I23" s="112"/>
      <c r="J23" s="112"/>
      <c r="K23" s="112"/>
      <c r="L23" s="112"/>
      <c r="M23" s="55"/>
      <c r="N23" s="55"/>
      <c r="O23" s="107"/>
      <c r="P23" s="107"/>
      <c r="Q23" s="107"/>
      <c r="R23" s="107"/>
      <c r="S23" s="107"/>
      <c r="T23" s="107"/>
      <c r="U23" s="107"/>
      <c r="V23" s="107"/>
      <c r="W23" s="107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</row>
    <row r="24" spans="1:34" s="45" customFormat="1" ht="15" customHeight="1">
      <c r="A24" s="55"/>
      <c r="B24" s="260" t="s">
        <v>824</v>
      </c>
      <c r="C24" s="260"/>
      <c r="D24" s="260"/>
      <c r="E24" s="260"/>
      <c r="F24" s="260"/>
      <c r="G24" s="112"/>
      <c r="H24" s="112"/>
      <c r="I24" s="112"/>
      <c r="J24" s="112"/>
      <c r="K24" s="112"/>
      <c r="L24" s="112"/>
      <c r="M24" s="55"/>
      <c r="N24" s="55"/>
      <c r="O24" s="107"/>
      <c r="P24" s="107"/>
      <c r="Q24" s="107"/>
      <c r="R24" s="107"/>
      <c r="S24" s="107"/>
      <c r="T24" s="107"/>
      <c r="U24" s="107"/>
      <c r="V24" s="107"/>
      <c r="W24" s="107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</row>
    <row r="25" spans="1:34" ht="15" customHeight="1">
      <c r="A25" s="55"/>
      <c r="B25" s="260" t="s">
        <v>825</v>
      </c>
      <c r="C25" s="260"/>
      <c r="D25" s="260"/>
      <c r="E25" s="260"/>
      <c r="F25" s="260"/>
      <c r="G25" s="112"/>
      <c r="H25" s="112"/>
      <c r="I25" s="112"/>
      <c r="J25" s="112"/>
      <c r="K25" s="112"/>
      <c r="L25" s="112"/>
      <c r="M25" s="55"/>
      <c r="N25" s="55"/>
      <c r="O25" s="107"/>
      <c r="P25" s="107"/>
      <c r="Q25" s="107"/>
      <c r="R25" s="107"/>
      <c r="S25" s="107"/>
      <c r="T25" s="107"/>
      <c r="U25" s="107"/>
      <c r="V25" s="107"/>
      <c r="W25" s="107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</row>
    <row r="26" spans="1:34" ht="15" customHeight="1">
      <c r="A26" s="55"/>
      <c r="B26" s="258" t="s">
        <v>826</v>
      </c>
      <c r="C26" s="254"/>
      <c r="D26" s="254"/>
      <c r="E26" s="254"/>
      <c r="F26" s="254"/>
      <c r="G26" s="112"/>
      <c r="H26" s="112"/>
      <c r="I26" s="112"/>
      <c r="J26" s="112"/>
      <c r="K26" s="112"/>
      <c r="L26" s="112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</row>
    <row r="27" spans="1:34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</row>
    <row r="28" spans="1:34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</row>
    <row r="29" spans="1:34" ht="15.7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</row>
    <row r="30" spans="1:34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</row>
    <row r="31" spans="1:34" ht="1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</row>
    <row r="32" spans="1:34" ht="51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</row>
    <row r="33" spans="1:41" ht="15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45"/>
      <c r="AJ33" s="45"/>
      <c r="AK33" s="45"/>
      <c r="AL33" s="45"/>
      <c r="AM33" s="45"/>
      <c r="AN33" s="45"/>
      <c r="AO33" s="45"/>
    </row>
    <row r="34" spans="1:41" ht="15" customHeight="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45"/>
      <c r="AJ34" s="45"/>
      <c r="AK34" s="45"/>
      <c r="AL34" s="45"/>
      <c r="AM34" s="45"/>
      <c r="AN34" s="45"/>
      <c r="AO34" s="45"/>
    </row>
    <row r="35" spans="1:4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45"/>
      <c r="AJ35" s="45"/>
      <c r="AK35" s="45"/>
      <c r="AL35" s="45"/>
      <c r="AM35" s="45"/>
      <c r="AN35" s="45"/>
      <c r="AO35" s="45"/>
    </row>
    <row r="36" spans="1:41" ht="15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45"/>
      <c r="AJ36" s="45"/>
      <c r="AK36" s="45"/>
      <c r="AL36" s="45"/>
      <c r="AM36" s="45"/>
      <c r="AN36" s="45"/>
      <c r="AO36" s="45"/>
    </row>
    <row r="37" spans="1:4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45"/>
      <c r="AJ37" s="45"/>
      <c r="AK37" s="45"/>
      <c r="AL37" s="45"/>
      <c r="AM37" s="45"/>
      <c r="AN37" s="45"/>
      <c r="AO37" s="45"/>
    </row>
    <row r="38" spans="1:4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45"/>
      <c r="AJ38" s="45"/>
      <c r="AK38" s="45"/>
      <c r="AL38" s="45"/>
      <c r="AM38" s="45"/>
      <c r="AN38" s="45"/>
      <c r="AO38" s="45"/>
    </row>
    <row r="39" spans="1:4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45"/>
      <c r="AJ39" s="45"/>
      <c r="AK39" s="45"/>
      <c r="AL39" s="45"/>
      <c r="AM39" s="45"/>
      <c r="AN39" s="45"/>
      <c r="AO39" s="45"/>
    </row>
    <row r="40" spans="1:4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45"/>
      <c r="AJ40" s="45"/>
      <c r="AK40" s="45"/>
      <c r="AL40" s="45"/>
      <c r="AM40" s="45"/>
      <c r="AN40" s="45"/>
      <c r="AO40" s="45"/>
    </row>
    <row r="41" spans="1:4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45"/>
      <c r="AJ41" s="45"/>
      <c r="AK41" s="45"/>
      <c r="AL41" s="45"/>
      <c r="AM41" s="45"/>
      <c r="AN41" s="45"/>
      <c r="AO41" s="45"/>
    </row>
    <row r="42" spans="1:4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45"/>
      <c r="AJ42" s="45"/>
      <c r="AK42" s="45"/>
      <c r="AL42" s="45"/>
      <c r="AM42" s="45"/>
      <c r="AN42" s="45"/>
      <c r="AO42" s="45"/>
    </row>
    <row r="43" spans="1:4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45"/>
      <c r="AJ43" s="45"/>
      <c r="AK43" s="45"/>
      <c r="AL43" s="45"/>
      <c r="AM43" s="45"/>
      <c r="AN43" s="45"/>
      <c r="AO43" s="45"/>
    </row>
    <row r="44" spans="1:4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45"/>
      <c r="AJ44" s="45"/>
      <c r="AK44" s="45"/>
      <c r="AL44" s="45"/>
      <c r="AM44" s="45"/>
      <c r="AN44" s="45"/>
      <c r="AO44" s="45"/>
    </row>
    <row r="45" spans="1:4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45"/>
      <c r="AJ45" s="45"/>
      <c r="AK45" s="45"/>
      <c r="AL45" s="45"/>
      <c r="AM45" s="45"/>
      <c r="AN45" s="45"/>
      <c r="AO45" s="45"/>
    </row>
    <row r="46" spans="1:4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45"/>
      <c r="AJ46" s="45"/>
      <c r="AK46" s="45"/>
      <c r="AL46" s="45"/>
      <c r="AM46" s="45"/>
      <c r="AN46" s="45"/>
      <c r="AO46" s="45"/>
    </row>
    <row r="47" spans="1:4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45"/>
      <c r="AJ47" s="45"/>
      <c r="AK47" s="45"/>
      <c r="AL47" s="45"/>
      <c r="AM47" s="45"/>
      <c r="AN47" s="45"/>
      <c r="AO47" s="45"/>
    </row>
    <row r="48" spans="1:4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45"/>
      <c r="AJ48" s="45"/>
      <c r="AK48" s="45"/>
      <c r="AL48" s="45"/>
      <c r="AM48" s="45"/>
      <c r="AN48" s="45"/>
      <c r="AO48" s="45"/>
    </row>
    <row r="49" spans="1:4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45"/>
      <c r="AJ49" s="45"/>
      <c r="AK49" s="45"/>
      <c r="AL49" s="45"/>
      <c r="AM49" s="45"/>
      <c r="AN49" s="45"/>
      <c r="AO49" s="45"/>
    </row>
    <row r="50" spans="1:4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45"/>
      <c r="AJ50" s="45"/>
      <c r="AK50" s="45"/>
      <c r="AL50" s="45"/>
      <c r="AM50" s="45"/>
      <c r="AN50" s="45"/>
      <c r="AO50" s="45"/>
    </row>
    <row r="51" spans="1:4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45"/>
      <c r="AJ51" s="45"/>
      <c r="AK51" s="45"/>
      <c r="AL51" s="45"/>
      <c r="AM51" s="45"/>
      <c r="AN51" s="45"/>
      <c r="AO51" s="45"/>
    </row>
    <row r="52" spans="1:4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45"/>
      <c r="AJ52" s="45"/>
      <c r="AK52" s="45"/>
      <c r="AL52" s="45"/>
      <c r="AM52" s="45"/>
      <c r="AN52" s="45"/>
      <c r="AO52" s="45"/>
    </row>
    <row r="53" spans="1:4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45"/>
      <c r="AJ53" s="45"/>
      <c r="AK53" s="45"/>
      <c r="AL53" s="45"/>
      <c r="AM53" s="45"/>
      <c r="AN53" s="45"/>
      <c r="AO53" s="45"/>
    </row>
    <row r="54" spans="1:4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45"/>
      <c r="AJ54" s="45"/>
      <c r="AK54" s="45"/>
      <c r="AL54" s="45"/>
      <c r="AM54" s="45"/>
      <c r="AN54" s="45"/>
      <c r="AO54" s="45"/>
    </row>
    <row r="55" spans="1:4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45"/>
      <c r="AJ55" s="45"/>
      <c r="AK55" s="45"/>
      <c r="AL55" s="45"/>
      <c r="AM55" s="45"/>
      <c r="AN55" s="45"/>
      <c r="AO55" s="45"/>
    </row>
    <row r="56" spans="1:4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45"/>
      <c r="AJ56" s="45"/>
      <c r="AK56" s="45"/>
      <c r="AL56" s="45"/>
      <c r="AM56" s="45"/>
      <c r="AN56" s="45"/>
      <c r="AO56" s="45"/>
    </row>
    <row r="57" spans="1:4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45"/>
      <c r="AJ57" s="45"/>
      <c r="AK57" s="45"/>
      <c r="AL57" s="45"/>
      <c r="AM57" s="45"/>
      <c r="AN57" s="45"/>
      <c r="AO57" s="45"/>
    </row>
    <row r="58" spans="1:4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45"/>
      <c r="AJ58" s="45"/>
      <c r="AK58" s="45"/>
      <c r="AL58" s="45"/>
      <c r="AM58" s="45"/>
      <c r="AN58" s="45"/>
      <c r="AO58" s="45"/>
    </row>
    <row r="59" spans="1:4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45"/>
      <c r="AJ59" s="45"/>
      <c r="AK59" s="45"/>
      <c r="AL59" s="45"/>
      <c r="AM59" s="45"/>
      <c r="AN59" s="45"/>
      <c r="AO59" s="45"/>
    </row>
    <row r="60" spans="1:4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45"/>
      <c r="AJ60" s="45"/>
      <c r="AK60" s="45"/>
      <c r="AL60" s="45"/>
      <c r="AM60" s="45"/>
      <c r="AN60" s="45"/>
      <c r="AO60" s="45"/>
    </row>
    <row r="61" spans="1:4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45"/>
      <c r="AJ61" s="45"/>
      <c r="AK61" s="45"/>
      <c r="AL61" s="45"/>
      <c r="AM61" s="45"/>
      <c r="AN61" s="45"/>
      <c r="AO61" s="45"/>
    </row>
    <row r="62" spans="1:4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45"/>
      <c r="AJ62" s="45"/>
      <c r="AK62" s="45"/>
      <c r="AL62" s="45"/>
      <c r="AM62" s="45"/>
      <c r="AN62" s="45"/>
      <c r="AO62" s="45"/>
    </row>
    <row r="63" spans="1:4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</row>
    <row r="64" spans="1:4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</row>
    <row r="65" spans="1:34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</row>
    <row r="66" spans="1:34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</row>
    <row r="67" spans="1:34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</row>
    <row r="68" spans="1:34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</row>
    <row r="69" spans="1:34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</row>
    <row r="70" spans="1:34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</row>
    <row r="71" spans="1:34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</row>
    <row r="72" spans="1:34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</row>
    <row r="73" spans="1:34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</row>
    <row r="74" spans="1:34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</row>
    <row r="75" spans="1:34">
      <c r="A75" s="45"/>
      <c r="B75" s="45"/>
      <c r="C75" s="45"/>
      <c r="D75" s="45"/>
      <c r="E75" s="45"/>
    </row>
    <row r="76" spans="1:34">
      <c r="A76" s="45"/>
      <c r="B76" s="45"/>
      <c r="C76" s="45"/>
      <c r="D76" s="45"/>
      <c r="E76" s="45"/>
    </row>
    <row r="77" spans="1:34">
      <c r="A77" s="45"/>
      <c r="B77" s="45"/>
      <c r="C77" s="45"/>
      <c r="D77" s="45"/>
      <c r="E77" s="45"/>
    </row>
    <row r="78" spans="1:34">
      <c r="A78" s="45"/>
      <c r="B78" s="45"/>
      <c r="C78" s="45"/>
      <c r="D78" s="45"/>
      <c r="E78" s="45"/>
    </row>
    <row r="79" spans="1:34">
      <c r="A79" s="45"/>
      <c r="B79" s="45"/>
      <c r="C79" s="45"/>
      <c r="D79" s="45"/>
      <c r="E79" s="45"/>
    </row>
    <row r="80" spans="1:34">
      <c r="A80" s="45"/>
      <c r="B80" s="45"/>
      <c r="C80" s="45"/>
      <c r="D80" s="45"/>
      <c r="E80" s="45"/>
    </row>
  </sheetData>
  <mergeCells count="23">
    <mergeCell ref="B22:F22"/>
    <mergeCell ref="B23:F23"/>
    <mergeCell ref="B24:F24"/>
    <mergeCell ref="B25:F25"/>
    <mergeCell ref="B26:F26"/>
    <mergeCell ref="B21:F21"/>
    <mergeCell ref="B9:F9"/>
    <mergeCell ref="B10:F10"/>
    <mergeCell ref="B11:F11"/>
    <mergeCell ref="B12:F12"/>
    <mergeCell ref="B13:F13"/>
    <mergeCell ref="B14:F14"/>
    <mergeCell ref="B15:F15"/>
    <mergeCell ref="B16:F16"/>
    <mergeCell ref="B18:L18"/>
    <mergeCell ref="B19:F19"/>
    <mergeCell ref="B20:F20"/>
    <mergeCell ref="B8:F8"/>
    <mergeCell ref="B1:L2"/>
    <mergeCell ref="B3:K3"/>
    <mergeCell ref="B4:D4"/>
    <mergeCell ref="B5:K5"/>
    <mergeCell ref="B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T623"/>
  <sheetViews>
    <sheetView tabSelected="1" topLeftCell="A92" zoomScale="106" zoomScaleNormal="106" workbookViewId="0">
      <selection activeCell="T116" sqref="T116"/>
    </sheetView>
  </sheetViews>
  <sheetFormatPr defaultRowHeight="15"/>
  <cols>
    <col min="1" max="1" width="3.28515625" customWidth="1"/>
    <col min="2" max="2" width="5.85546875" customWidth="1"/>
    <col min="3" max="3" width="9.140625" customWidth="1"/>
    <col min="4" max="4" width="22" customWidth="1"/>
    <col min="5" max="5" width="5" customWidth="1"/>
    <col min="6" max="6" width="20.85546875" customWidth="1"/>
    <col min="7" max="7" width="0.140625" customWidth="1"/>
    <col min="8" max="8" width="3.85546875" customWidth="1"/>
    <col min="9" max="9" width="0.140625" customWidth="1"/>
    <col min="10" max="10" width="16.7109375" hidden="1" customWidth="1"/>
    <col min="11" max="11" width="3.140625" customWidth="1"/>
    <col min="12" max="12" width="10.42578125" customWidth="1"/>
    <col min="13" max="13" width="10.85546875" customWidth="1"/>
    <col min="14" max="14" width="0.140625" customWidth="1"/>
    <col min="15" max="15" width="16.7109375" style="32" customWidth="1"/>
    <col min="16" max="16" width="16.7109375" customWidth="1"/>
    <col min="20" max="20" width="15.7109375" style="52" bestFit="1" customWidth="1"/>
  </cols>
  <sheetData>
    <row r="1" spans="1:16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0"/>
      <c r="P1" s="1"/>
    </row>
    <row r="2" spans="1:16" ht="12" customHeight="1">
      <c r="A2" s="1"/>
      <c r="B2" s="265" t="s">
        <v>784</v>
      </c>
      <c r="C2" s="265"/>
      <c r="D2" s="265"/>
      <c r="E2" s="1"/>
      <c r="F2" s="1"/>
      <c r="G2" s="1"/>
      <c r="H2" s="1"/>
      <c r="I2" s="1"/>
      <c r="J2" s="1"/>
      <c r="K2" s="1"/>
      <c r="L2" s="1"/>
      <c r="M2" s="1"/>
      <c r="N2" s="2"/>
      <c r="O2" s="20"/>
      <c r="P2" s="1"/>
    </row>
    <row r="3" spans="1:16" ht="12" customHeight="1">
      <c r="A3" s="1"/>
      <c r="B3" s="261" t="s">
        <v>785</v>
      </c>
      <c r="C3" s="261"/>
      <c r="D3" s="261"/>
      <c r="E3" s="1"/>
      <c r="F3" s="1"/>
      <c r="G3" s="1"/>
      <c r="H3" s="1"/>
      <c r="I3" s="1"/>
      <c r="J3" s="1"/>
      <c r="K3" s="1"/>
      <c r="L3" s="1"/>
      <c r="M3" s="1"/>
      <c r="N3" s="2"/>
      <c r="O3" s="20"/>
      <c r="P3" s="1"/>
    </row>
    <row r="4" spans="1:16" ht="12" customHeight="1">
      <c r="A4" s="1"/>
      <c r="B4" s="261" t="s">
        <v>0</v>
      </c>
      <c r="C4" s="261"/>
      <c r="D4" s="261"/>
      <c r="E4" s="1"/>
      <c r="F4" s="1"/>
      <c r="G4" s="1"/>
      <c r="H4" s="1"/>
      <c r="I4" s="1"/>
      <c r="J4" s="1"/>
      <c r="K4" s="1"/>
      <c r="L4" s="1"/>
      <c r="M4" s="1"/>
      <c r="N4" s="1"/>
      <c r="O4" s="20"/>
      <c r="P4" s="1"/>
    </row>
    <row r="5" spans="1:16" ht="12" customHeight="1">
      <c r="A5" s="1"/>
      <c r="B5" s="261" t="s">
        <v>786</v>
      </c>
      <c r="C5" s="261"/>
      <c r="D5" s="261"/>
      <c r="E5" s="1"/>
      <c r="F5" s="1"/>
      <c r="G5" s="1"/>
      <c r="H5" s="1"/>
      <c r="I5" s="1"/>
      <c r="J5" s="1"/>
      <c r="K5" s="1"/>
      <c r="L5" s="1"/>
      <c r="M5" s="1"/>
      <c r="N5" s="1"/>
      <c r="O5" s="20"/>
      <c r="P5" s="1"/>
    </row>
    <row r="6" spans="1:16" ht="12" customHeight="1">
      <c r="A6" s="1"/>
      <c r="B6" s="55"/>
      <c r="C6" s="55"/>
      <c r="D6" s="55"/>
      <c r="E6" s="1"/>
      <c r="F6" s="1"/>
      <c r="G6" s="1"/>
      <c r="H6" s="1"/>
      <c r="I6" s="1"/>
      <c r="J6" s="1"/>
      <c r="K6" s="1"/>
      <c r="L6" s="1"/>
      <c r="M6" s="1"/>
      <c r="N6" s="1"/>
      <c r="O6" s="20"/>
      <c r="P6" s="1"/>
    </row>
    <row r="7" spans="1:16" ht="5.0999999999999996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0"/>
      <c r="P7" s="1"/>
    </row>
    <row r="8" spans="1:16" ht="17.100000000000001" customHeight="1">
      <c r="A8" s="1"/>
      <c r="B8" s="15"/>
      <c r="C8" s="15"/>
      <c r="D8" s="15"/>
      <c r="E8" s="15"/>
      <c r="F8" s="90" t="s">
        <v>796</v>
      </c>
      <c r="G8" s="15"/>
      <c r="H8" s="15"/>
      <c r="I8" s="15"/>
      <c r="J8" s="15"/>
      <c r="K8" s="15"/>
      <c r="L8" s="15"/>
      <c r="M8" s="15"/>
      <c r="N8" s="1"/>
      <c r="O8" s="21"/>
      <c r="P8" s="15"/>
    </row>
    <row r="9" spans="1:16" ht="15" customHeight="1">
      <c r="A9" s="1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"/>
      <c r="O9" s="22"/>
      <c r="P9" s="16"/>
    </row>
    <row r="10" spans="1:16" ht="7.5" customHeight="1">
      <c r="A10" s="1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23"/>
      <c r="P10" s="17"/>
    </row>
    <row r="11" spans="1:16" ht="16.5" customHeight="1" thickBot="1">
      <c r="A11" s="1"/>
      <c r="B11" s="288" t="s">
        <v>1</v>
      </c>
      <c r="C11" s="289" t="s">
        <v>2</v>
      </c>
      <c r="D11" s="289"/>
      <c r="E11" s="289"/>
      <c r="F11" s="289"/>
      <c r="G11" s="289"/>
      <c r="H11" s="289"/>
      <c r="I11" s="289"/>
      <c r="J11" s="4" t="s">
        <v>3</v>
      </c>
      <c r="K11" s="290" t="s">
        <v>4</v>
      </c>
      <c r="L11" s="290"/>
      <c r="M11" s="97" t="s">
        <v>4</v>
      </c>
      <c r="N11" s="5"/>
      <c r="O11" s="24" t="s">
        <v>3</v>
      </c>
      <c r="P11" s="292" t="s">
        <v>783</v>
      </c>
    </row>
    <row r="12" spans="1:16" ht="18" customHeight="1" thickBot="1">
      <c r="A12" s="1"/>
      <c r="B12" s="288"/>
      <c r="C12" s="289"/>
      <c r="D12" s="289"/>
      <c r="E12" s="289"/>
      <c r="F12" s="289"/>
      <c r="G12" s="289"/>
      <c r="H12" s="289"/>
      <c r="I12" s="289"/>
      <c r="J12" s="3" t="s">
        <v>5</v>
      </c>
      <c r="K12" s="291">
        <v>2023</v>
      </c>
      <c r="L12" s="291"/>
      <c r="M12" s="98" t="s">
        <v>6</v>
      </c>
      <c r="N12" s="3"/>
      <c r="O12" s="25" t="s">
        <v>5</v>
      </c>
      <c r="P12" s="293"/>
    </row>
    <row r="13" spans="1:16" ht="3.9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0"/>
      <c r="P13" s="1"/>
    </row>
    <row r="14" spans="1:16" ht="12.95" customHeight="1">
      <c r="A14" s="1"/>
      <c r="B14" s="281" t="s">
        <v>7</v>
      </c>
      <c r="C14" s="281"/>
      <c r="D14" s="281"/>
      <c r="E14" s="281"/>
      <c r="F14" s="281"/>
      <c r="G14" s="281"/>
      <c r="H14" s="281"/>
      <c r="I14" s="6"/>
      <c r="J14" s="11" t="s">
        <v>8</v>
      </c>
      <c r="K14" s="282" t="s">
        <v>9</v>
      </c>
      <c r="L14" s="282"/>
      <c r="M14" s="11" t="s">
        <v>9</v>
      </c>
      <c r="N14" s="11"/>
      <c r="O14" s="26">
        <f>O20+O42+O58+O85+O15</f>
        <v>2768031.1999999997</v>
      </c>
      <c r="P14" s="18">
        <f>O14/M14*100</f>
        <v>122.7373102026128</v>
      </c>
    </row>
    <row r="15" spans="1:16" ht="12.95" customHeight="1">
      <c r="A15" s="1"/>
      <c r="B15" s="271" t="s">
        <v>123</v>
      </c>
      <c r="C15" s="271"/>
      <c r="D15" s="271"/>
      <c r="E15" s="271"/>
      <c r="F15" s="271"/>
      <c r="G15" s="271"/>
      <c r="H15" s="271"/>
      <c r="I15" s="7"/>
      <c r="J15" s="12" t="s">
        <v>11</v>
      </c>
      <c r="K15" s="287">
        <v>145600</v>
      </c>
      <c r="L15" s="287"/>
      <c r="M15" s="50">
        <f>K15</f>
        <v>145600</v>
      </c>
      <c r="N15" s="12"/>
      <c r="O15" s="27">
        <f>O16</f>
        <v>208473.04</v>
      </c>
      <c r="P15" s="33">
        <f>O15/M15*100</f>
        <v>143.18203296703297</v>
      </c>
    </row>
    <row r="16" spans="1:16" ht="12.95" customHeight="1">
      <c r="A16" s="1"/>
      <c r="B16" s="269" t="s">
        <v>13</v>
      </c>
      <c r="C16" s="269"/>
      <c r="D16" s="269"/>
      <c r="E16" s="269"/>
      <c r="F16" s="269"/>
      <c r="G16" s="269"/>
      <c r="H16" s="269"/>
      <c r="I16" s="8"/>
      <c r="J16" s="13" t="s">
        <v>11</v>
      </c>
      <c r="K16" s="294">
        <v>145600</v>
      </c>
      <c r="L16" s="294"/>
      <c r="M16" s="51">
        <v>145600</v>
      </c>
      <c r="N16" s="13"/>
      <c r="O16" s="28">
        <f>O17</f>
        <v>208473.04</v>
      </c>
      <c r="P16" s="49">
        <f>O16/M16*100</f>
        <v>143.18203296703297</v>
      </c>
    </row>
    <row r="17" spans="1:20" ht="15" customHeight="1">
      <c r="A17" s="1"/>
      <c r="B17" s="9">
        <v>67</v>
      </c>
      <c r="C17" s="265" t="s">
        <v>17</v>
      </c>
      <c r="D17" s="265"/>
      <c r="E17" s="265"/>
      <c r="F17" s="265"/>
      <c r="G17" s="5"/>
      <c r="H17" s="5"/>
      <c r="I17" s="5"/>
      <c r="J17" s="14" t="s">
        <v>18</v>
      </c>
      <c r="K17" s="286">
        <v>0</v>
      </c>
      <c r="L17" s="286"/>
      <c r="M17" s="286">
        <v>0</v>
      </c>
      <c r="N17" s="286"/>
      <c r="O17" s="29">
        <f>O19+O18</f>
        <v>208473.04</v>
      </c>
      <c r="P17" s="14" t="s">
        <v>18</v>
      </c>
    </row>
    <row r="18" spans="1:20" ht="15" customHeight="1">
      <c r="A18" s="1"/>
      <c r="B18" s="2">
        <v>67111</v>
      </c>
      <c r="C18" s="261" t="s">
        <v>792</v>
      </c>
      <c r="D18" s="261"/>
      <c r="E18" s="261"/>
      <c r="F18" s="261"/>
      <c r="G18" s="5"/>
      <c r="H18" s="5"/>
      <c r="I18" s="5"/>
      <c r="J18" s="10" t="s">
        <v>18</v>
      </c>
      <c r="K18" s="284">
        <v>0</v>
      </c>
      <c r="L18" s="284"/>
      <c r="M18" s="284">
        <v>0</v>
      </c>
      <c r="N18" s="284"/>
      <c r="O18" s="30">
        <f>161823.04</f>
        <v>161823.04000000001</v>
      </c>
      <c r="P18" s="10" t="s">
        <v>18</v>
      </c>
    </row>
    <row r="19" spans="1:20" s="45" customFormat="1" ht="12.95" customHeight="1">
      <c r="A19" s="42"/>
      <c r="B19" s="46">
        <v>67121</v>
      </c>
      <c r="C19" s="261" t="s">
        <v>793</v>
      </c>
      <c r="D19" s="261"/>
      <c r="E19" s="261"/>
      <c r="F19" s="261"/>
      <c r="G19" s="43"/>
      <c r="H19" s="43"/>
      <c r="I19" s="42"/>
      <c r="J19" s="44"/>
      <c r="K19" s="284">
        <v>0</v>
      </c>
      <c r="L19" s="284"/>
      <c r="M19" s="284">
        <v>0</v>
      </c>
      <c r="N19" s="284"/>
      <c r="O19" s="47">
        <v>46650</v>
      </c>
      <c r="P19" s="10" t="s">
        <v>18</v>
      </c>
      <c r="T19" s="88"/>
    </row>
    <row r="20" spans="1:20" ht="12.95" customHeight="1">
      <c r="A20" s="1"/>
      <c r="B20" s="271" t="s">
        <v>10</v>
      </c>
      <c r="C20" s="271"/>
      <c r="D20" s="271"/>
      <c r="E20" s="271"/>
      <c r="F20" s="271"/>
      <c r="G20" s="271"/>
      <c r="H20" s="271"/>
      <c r="I20" s="7"/>
      <c r="J20" s="12" t="s">
        <v>11</v>
      </c>
      <c r="K20" s="272" t="s">
        <v>12</v>
      </c>
      <c r="L20" s="272"/>
      <c r="M20" s="12" t="s">
        <v>12</v>
      </c>
      <c r="N20" s="12"/>
      <c r="O20" s="27">
        <f>O21</f>
        <v>11518.84</v>
      </c>
      <c r="P20" s="33">
        <f>O20/M20*100</f>
        <v>62.642632386674478</v>
      </c>
    </row>
    <row r="21" spans="1:20" ht="12.95" customHeight="1">
      <c r="A21" s="1"/>
      <c r="B21" s="269" t="s">
        <v>13</v>
      </c>
      <c r="C21" s="269"/>
      <c r="D21" s="269"/>
      <c r="E21" s="269"/>
      <c r="F21" s="269"/>
      <c r="G21" s="269"/>
      <c r="H21" s="269"/>
      <c r="I21" s="8"/>
      <c r="J21" s="13" t="s">
        <v>11</v>
      </c>
      <c r="K21" s="270" t="s">
        <v>12</v>
      </c>
      <c r="L21" s="270"/>
      <c r="M21" s="13" t="s">
        <v>12</v>
      </c>
      <c r="N21" s="13"/>
      <c r="O21" s="48">
        <f>O22</f>
        <v>11518.84</v>
      </c>
      <c r="P21" s="49">
        <f>O21/M21*100</f>
        <v>62.642632386674478</v>
      </c>
    </row>
    <row r="22" spans="1:20" ht="15" customHeight="1">
      <c r="A22" s="1"/>
      <c r="B22" s="9" t="s">
        <v>14</v>
      </c>
      <c r="C22" s="265" t="s">
        <v>15</v>
      </c>
      <c r="D22" s="265"/>
      <c r="E22" s="265"/>
      <c r="F22" s="265"/>
      <c r="G22" s="5"/>
      <c r="H22" s="5"/>
      <c r="I22" s="5"/>
      <c r="J22" s="14" t="s">
        <v>11</v>
      </c>
      <c r="K22" s="266" t="s">
        <v>12</v>
      </c>
      <c r="L22" s="266"/>
      <c r="M22" s="14" t="s">
        <v>12</v>
      </c>
      <c r="N22" s="14"/>
      <c r="O22" s="29">
        <f>O23+O30</f>
        <v>11518.84</v>
      </c>
      <c r="P22" s="54">
        <f>O22/M22*100</f>
        <v>62.642632386674478</v>
      </c>
    </row>
    <row r="23" spans="1:20" ht="15" customHeight="1">
      <c r="A23" s="1"/>
      <c r="B23" s="9" t="s">
        <v>16</v>
      </c>
      <c r="C23" s="265" t="s">
        <v>17</v>
      </c>
      <c r="D23" s="265"/>
      <c r="E23" s="265"/>
      <c r="F23" s="265"/>
      <c r="G23" s="5"/>
      <c r="H23" s="5"/>
      <c r="I23" s="5"/>
      <c r="J23" s="14" t="s">
        <v>18</v>
      </c>
      <c r="K23" s="286">
        <v>0</v>
      </c>
      <c r="L23" s="286"/>
      <c r="M23" s="14">
        <v>0</v>
      </c>
      <c r="N23" s="14"/>
      <c r="O23" s="29" t="s">
        <v>18</v>
      </c>
      <c r="P23" s="14" t="s">
        <v>18</v>
      </c>
    </row>
    <row r="24" spans="1:20" ht="15" customHeight="1">
      <c r="A24" s="1"/>
      <c r="B24" s="9" t="s">
        <v>20</v>
      </c>
      <c r="C24" s="265" t="s">
        <v>21</v>
      </c>
      <c r="D24" s="265"/>
      <c r="E24" s="265"/>
      <c r="F24" s="265"/>
      <c r="G24" s="5"/>
      <c r="H24" s="5"/>
      <c r="I24" s="5"/>
      <c r="J24" s="14" t="s">
        <v>18</v>
      </c>
      <c r="K24" s="286">
        <v>0</v>
      </c>
      <c r="L24" s="286"/>
      <c r="M24" s="14">
        <v>0</v>
      </c>
      <c r="N24" s="14"/>
      <c r="O24" s="29" t="s">
        <v>18</v>
      </c>
      <c r="P24" s="14" t="s">
        <v>18</v>
      </c>
    </row>
    <row r="25" spans="1:20" ht="15" customHeight="1">
      <c r="A25" s="1"/>
      <c r="B25" s="9" t="s">
        <v>22</v>
      </c>
      <c r="C25" s="265" t="s">
        <v>23</v>
      </c>
      <c r="D25" s="265"/>
      <c r="E25" s="265"/>
      <c r="F25" s="265"/>
      <c r="G25" s="5"/>
      <c r="H25" s="5"/>
      <c r="I25" s="5"/>
      <c r="J25" s="14" t="s">
        <v>18</v>
      </c>
      <c r="K25" s="286">
        <v>0</v>
      </c>
      <c r="L25" s="286"/>
      <c r="M25" s="14">
        <v>0</v>
      </c>
      <c r="N25" s="14"/>
      <c r="O25" s="29" t="s">
        <v>18</v>
      </c>
      <c r="P25" s="14" t="s">
        <v>18</v>
      </c>
    </row>
    <row r="26" spans="1:20" ht="15" customHeight="1">
      <c r="A26" s="1"/>
      <c r="B26" s="2" t="s">
        <v>24</v>
      </c>
      <c r="C26" s="261" t="s">
        <v>25</v>
      </c>
      <c r="D26" s="261"/>
      <c r="E26" s="261"/>
      <c r="F26" s="261"/>
      <c r="G26" s="5"/>
      <c r="H26" s="5"/>
      <c r="I26" s="5"/>
      <c r="J26" s="10" t="s">
        <v>18</v>
      </c>
      <c r="K26" s="284">
        <v>0</v>
      </c>
      <c r="L26" s="284"/>
      <c r="M26" s="10">
        <v>0</v>
      </c>
      <c r="N26" s="10"/>
      <c r="O26" s="30" t="s">
        <v>18</v>
      </c>
      <c r="P26" s="10" t="s">
        <v>18</v>
      </c>
    </row>
    <row r="27" spans="1:20" ht="15" customHeight="1">
      <c r="A27" s="1"/>
      <c r="B27" s="9" t="s">
        <v>26</v>
      </c>
      <c r="C27" s="265" t="s">
        <v>27</v>
      </c>
      <c r="D27" s="265"/>
      <c r="E27" s="265"/>
      <c r="F27" s="265"/>
      <c r="G27" s="5"/>
      <c r="H27" s="5"/>
      <c r="I27" s="5"/>
      <c r="J27" s="14" t="s">
        <v>18</v>
      </c>
      <c r="K27" s="286">
        <v>0</v>
      </c>
      <c r="L27" s="286"/>
      <c r="M27" s="14">
        <v>0</v>
      </c>
      <c r="N27" s="14"/>
      <c r="O27" s="29" t="s">
        <v>18</v>
      </c>
      <c r="P27" s="14" t="s">
        <v>18</v>
      </c>
    </row>
    <row r="28" spans="1:20" ht="15" customHeight="1">
      <c r="A28" s="1"/>
      <c r="B28" s="9" t="s">
        <v>28</v>
      </c>
      <c r="C28" s="265" t="s">
        <v>29</v>
      </c>
      <c r="D28" s="265"/>
      <c r="E28" s="265"/>
      <c r="F28" s="265"/>
      <c r="G28" s="5"/>
      <c r="H28" s="5"/>
      <c r="I28" s="5"/>
      <c r="J28" s="14" t="s">
        <v>18</v>
      </c>
      <c r="K28" s="286">
        <v>0</v>
      </c>
      <c r="L28" s="286"/>
      <c r="M28" s="14">
        <v>0</v>
      </c>
      <c r="N28" s="14"/>
      <c r="O28" s="29" t="s">
        <v>18</v>
      </c>
      <c r="P28" s="14" t="s">
        <v>18</v>
      </c>
    </row>
    <row r="29" spans="1:20" ht="15" customHeight="1">
      <c r="A29" s="1"/>
      <c r="B29" s="2" t="s">
        <v>30</v>
      </c>
      <c r="C29" s="261" t="s">
        <v>31</v>
      </c>
      <c r="D29" s="261"/>
      <c r="E29" s="261"/>
      <c r="F29" s="261"/>
      <c r="G29" s="5"/>
      <c r="H29" s="5"/>
      <c r="I29" s="5"/>
      <c r="J29" s="10" t="s">
        <v>18</v>
      </c>
      <c r="K29" s="284">
        <v>0</v>
      </c>
      <c r="L29" s="284"/>
      <c r="M29" s="10">
        <v>0</v>
      </c>
      <c r="N29" s="10"/>
      <c r="O29" s="30" t="s">
        <v>18</v>
      </c>
      <c r="P29" s="10" t="s">
        <v>18</v>
      </c>
    </row>
    <row r="30" spans="1:20" ht="15" customHeight="1">
      <c r="A30" s="1"/>
      <c r="B30" s="9" t="s">
        <v>32</v>
      </c>
      <c r="C30" s="265" t="s">
        <v>33</v>
      </c>
      <c r="D30" s="265"/>
      <c r="E30" s="265"/>
      <c r="F30" s="265"/>
      <c r="G30" s="5"/>
      <c r="H30" s="5"/>
      <c r="I30" s="5"/>
      <c r="J30" s="14" t="s">
        <v>34</v>
      </c>
      <c r="K30" s="285">
        <v>13716.7</v>
      </c>
      <c r="L30" s="285"/>
      <c r="M30" s="14" t="s">
        <v>35</v>
      </c>
      <c r="N30" s="14"/>
      <c r="O30" s="31">
        <f>O31+O37</f>
        <v>11518.84</v>
      </c>
      <c r="P30" s="10" t="s">
        <v>18</v>
      </c>
    </row>
    <row r="31" spans="1:20" ht="15" customHeight="1">
      <c r="A31" s="1"/>
      <c r="B31" s="9" t="s">
        <v>36</v>
      </c>
      <c r="C31" s="265" t="s">
        <v>37</v>
      </c>
      <c r="D31" s="265"/>
      <c r="E31" s="265"/>
      <c r="F31" s="265"/>
      <c r="G31" s="5"/>
      <c r="H31" s="5"/>
      <c r="I31" s="5"/>
      <c r="J31" s="14" t="s">
        <v>38</v>
      </c>
      <c r="K31" s="266">
        <v>0</v>
      </c>
      <c r="L31" s="266"/>
      <c r="M31" s="14" t="s">
        <v>18</v>
      </c>
      <c r="N31" s="14"/>
      <c r="O31" s="40" t="s">
        <v>38</v>
      </c>
      <c r="P31" s="10" t="s">
        <v>18</v>
      </c>
    </row>
    <row r="32" spans="1:20" ht="15" customHeight="1">
      <c r="A32" s="1"/>
      <c r="B32" s="9" t="s">
        <v>39</v>
      </c>
      <c r="C32" s="265" t="s">
        <v>40</v>
      </c>
      <c r="D32" s="265"/>
      <c r="E32" s="265"/>
      <c r="F32" s="265"/>
      <c r="G32" s="5"/>
      <c r="H32" s="5"/>
      <c r="I32" s="5"/>
      <c r="J32" s="14" t="s">
        <v>38</v>
      </c>
      <c r="K32" s="266">
        <v>0</v>
      </c>
      <c r="L32" s="266"/>
      <c r="M32" s="14" t="s">
        <v>18</v>
      </c>
      <c r="N32" s="14"/>
      <c r="O32" s="41" t="s">
        <v>38</v>
      </c>
      <c r="P32" s="10" t="s">
        <v>18</v>
      </c>
    </row>
    <row r="33" spans="1:20" ht="15" customHeight="1">
      <c r="A33" s="1"/>
      <c r="B33" s="2" t="s">
        <v>41</v>
      </c>
      <c r="C33" s="261" t="s">
        <v>40</v>
      </c>
      <c r="D33" s="261"/>
      <c r="E33" s="261"/>
      <c r="F33" s="261"/>
      <c r="G33" s="5"/>
      <c r="H33" s="5"/>
      <c r="I33" s="5"/>
      <c r="J33" s="10" t="s">
        <v>38</v>
      </c>
      <c r="K33" s="262">
        <v>0</v>
      </c>
      <c r="L33" s="262"/>
      <c r="M33" s="10" t="s">
        <v>18</v>
      </c>
      <c r="N33" s="10"/>
      <c r="O33" s="41" t="s">
        <v>38</v>
      </c>
      <c r="P33" s="10" t="s">
        <v>18</v>
      </c>
    </row>
    <row r="34" spans="1:20" ht="15" customHeight="1">
      <c r="A34" s="1"/>
      <c r="B34" s="9" t="s">
        <v>42</v>
      </c>
      <c r="C34" s="265" t="s">
        <v>43</v>
      </c>
      <c r="D34" s="265"/>
      <c r="E34" s="265"/>
      <c r="F34" s="265"/>
      <c r="G34" s="5"/>
      <c r="H34" s="5"/>
      <c r="I34" s="5"/>
      <c r="J34" s="14" t="s">
        <v>44</v>
      </c>
      <c r="K34" s="266">
        <v>0</v>
      </c>
      <c r="L34" s="266"/>
      <c r="M34" s="14" t="s">
        <v>18</v>
      </c>
      <c r="N34" s="14"/>
      <c r="O34" s="29">
        <f>O35</f>
        <v>0</v>
      </c>
      <c r="P34" s="10" t="s">
        <v>18</v>
      </c>
    </row>
    <row r="35" spans="1:20" ht="15" customHeight="1">
      <c r="A35" s="1"/>
      <c r="B35" s="9" t="s">
        <v>45</v>
      </c>
      <c r="C35" s="265" t="s">
        <v>46</v>
      </c>
      <c r="D35" s="265"/>
      <c r="E35" s="265"/>
      <c r="F35" s="265"/>
      <c r="G35" s="5"/>
      <c r="H35" s="5"/>
      <c r="I35" s="5"/>
      <c r="J35" s="14" t="s">
        <v>44</v>
      </c>
      <c r="K35" s="266">
        <v>0</v>
      </c>
      <c r="L35" s="266"/>
      <c r="M35" s="14" t="s">
        <v>18</v>
      </c>
      <c r="N35" s="14"/>
      <c r="O35" s="29">
        <f>O36</f>
        <v>0</v>
      </c>
      <c r="P35" s="10" t="s">
        <v>18</v>
      </c>
    </row>
    <row r="36" spans="1:20" ht="15" customHeight="1">
      <c r="A36" s="1"/>
      <c r="B36" s="2" t="s">
        <v>47</v>
      </c>
      <c r="C36" s="261" t="s">
        <v>48</v>
      </c>
      <c r="D36" s="261"/>
      <c r="E36" s="261"/>
      <c r="F36" s="261"/>
      <c r="G36" s="5"/>
      <c r="H36" s="5"/>
      <c r="I36" s="5"/>
      <c r="J36" s="10" t="s">
        <v>44</v>
      </c>
      <c r="K36" s="262">
        <v>0</v>
      </c>
      <c r="L36" s="262"/>
      <c r="M36" s="10" t="s">
        <v>18</v>
      </c>
      <c r="N36" s="10"/>
      <c r="O36" s="30">
        <v>0</v>
      </c>
      <c r="P36" s="10" t="s">
        <v>18</v>
      </c>
    </row>
    <row r="37" spans="1:20" ht="15" customHeight="1">
      <c r="A37" s="1"/>
      <c r="B37" s="9" t="s">
        <v>49</v>
      </c>
      <c r="C37" s="265" t="s">
        <v>50</v>
      </c>
      <c r="D37" s="265"/>
      <c r="E37" s="265"/>
      <c r="F37" s="265"/>
      <c r="G37" s="5"/>
      <c r="H37" s="5"/>
      <c r="I37" s="5"/>
      <c r="J37" s="14" t="s">
        <v>51</v>
      </c>
      <c r="K37" s="266">
        <v>4671.4799999999996</v>
      </c>
      <c r="L37" s="266"/>
      <c r="M37" s="14" t="s">
        <v>52</v>
      </c>
      <c r="N37" s="14"/>
      <c r="O37" s="29" t="s">
        <v>51</v>
      </c>
      <c r="P37" s="91">
        <f>O37/M37*100</f>
        <v>0.92797143517686054</v>
      </c>
    </row>
    <row r="38" spans="1:20" ht="15" customHeight="1">
      <c r="A38" s="1"/>
      <c r="B38" s="9" t="s">
        <v>53</v>
      </c>
      <c r="C38" s="265" t="s">
        <v>54</v>
      </c>
      <c r="D38" s="265"/>
      <c r="E38" s="265"/>
      <c r="F38" s="265"/>
      <c r="G38" s="5"/>
      <c r="H38" s="5"/>
      <c r="I38" s="5"/>
      <c r="J38" s="14" t="s">
        <v>51</v>
      </c>
      <c r="K38" s="266">
        <v>0</v>
      </c>
      <c r="L38" s="266"/>
      <c r="M38" s="14" t="s">
        <v>18</v>
      </c>
      <c r="N38" s="14"/>
      <c r="O38" s="29" t="s">
        <v>51</v>
      </c>
      <c r="P38" s="10" t="s">
        <v>18</v>
      </c>
    </row>
    <row r="39" spans="1:20" ht="15" customHeight="1">
      <c r="A39" s="1"/>
      <c r="B39" s="9" t="s">
        <v>55</v>
      </c>
      <c r="C39" s="265" t="s">
        <v>54</v>
      </c>
      <c r="D39" s="265"/>
      <c r="E39" s="265"/>
      <c r="F39" s="265"/>
      <c r="G39" s="5"/>
      <c r="H39" s="5"/>
      <c r="I39" s="5"/>
      <c r="J39" s="14" t="s">
        <v>51</v>
      </c>
      <c r="K39" s="266">
        <v>0</v>
      </c>
      <c r="L39" s="266"/>
      <c r="M39" s="14" t="s">
        <v>18</v>
      </c>
      <c r="N39" s="14"/>
      <c r="O39" s="29" t="s">
        <v>51</v>
      </c>
      <c r="P39" s="10" t="s">
        <v>18</v>
      </c>
    </row>
    <row r="40" spans="1:20" ht="15" customHeight="1">
      <c r="A40" s="1"/>
      <c r="B40" s="2" t="s">
        <v>56</v>
      </c>
      <c r="C40" s="261" t="s">
        <v>54</v>
      </c>
      <c r="D40" s="261"/>
      <c r="E40" s="261"/>
      <c r="F40" s="261"/>
      <c r="G40" s="5"/>
      <c r="H40" s="5"/>
      <c r="I40" s="5"/>
      <c r="J40" s="10" t="s">
        <v>51</v>
      </c>
      <c r="K40" s="262">
        <v>0</v>
      </c>
      <c r="L40" s="262"/>
      <c r="M40" s="10" t="s">
        <v>18</v>
      </c>
      <c r="N40" s="10"/>
      <c r="O40" s="30" t="s">
        <v>51</v>
      </c>
      <c r="P40" s="10" t="s">
        <v>18</v>
      </c>
    </row>
    <row r="41" spans="1:20" ht="3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0"/>
      <c r="P41" s="1"/>
    </row>
    <row r="42" spans="1:20" ht="12.95" customHeight="1">
      <c r="A42" s="1"/>
      <c r="B42" s="271" t="s">
        <v>57</v>
      </c>
      <c r="C42" s="271"/>
      <c r="D42" s="271"/>
      <c r="E42" s="271"/>
      <c r="F42" s="271"/>
      <c r="G42" s="271"/>
      <c r="H42" s="271"/>
      <c r="I42" s="7"/>
      <c r="J42" s="12" t="s">
        <v>58</v>
      </c>
      <c r="K42" s="272" t="s">
        <v>59</v>
      </c>
      <c r="L42" s="272"/>
      <c r="M42" s="12" t="s">
        <v>59</v>
      </c>
      <c r="N42" s="12"/>
      <c r="O42" s="27">
        <f>O43</f>
        <v>23364.54</v>
      </c>
      <c r="P42" s="33">
        <f>O42/M42*100</f>
        <v>149.69592516658125</v>
      </c>
    </row>
    <row r="43" spans="1:20" ht="12.95" customHeight="1">
      <c r="A43" s="1"/>
      <c r="B43" s="269" t="s">
        <v>13</v>
      </c>
      <c r="C43" s="269"/>
      <c r="D43" s="269"/>
      <c r="E43" s="269"/>
      <c r="F43" s="269"/>
      <c r="G43" s="269"/>
      <c r="H43" s="269"/>
      <c r="I43" s="8"/>
      <c r="J43" s="13" t="s">
        <v>58</v>
      </c>
      <c r="K43" s="270" t="s">
        <v>59</v>
      </c>
      <c r="L43" s="270"/>
      <c r="M43" s="13" t="s">
        <v>59</v>
      </c>
      <c r="N43" s="13"/>
      <c r="O43" s="28">
        <f>O44</f>
        <v>23364.54</v>
      </c>
      <c r="P43" s="56">
        <f>O43/M43*100</f>
        <v>149.69592516658125</v>
      </c>
    </row>
    <row r="44" spans="1:20" s="38" customFormat="1" ht="15" customHeight="1">
      <c r="A44" s="36"/>
      <c r="B44" s="9" t="s">
        <v>14</v>
      </c>
      <c r="C44" s="265" t="s">
        <v>15</v>
      </c>
      <c r="D44" s="265"/>
      <c r="E44" s="265"/>
      <c r="F44" s="265"/>
      <c r="G44" s="37"/>
      <c r="H44" s="37"/>
      <c r="I44" s="37"/>
      <c r="J44" s="14" t="s">
        <v>58</v>
      </c>
      <c r="K44" s="266" t="s">
        <v>59</v>
      </c>
      <c r="L44" s="266"/>
      <c r="M44" s="14" t="s">
        <v>59</v>
      </c>
      <c r="N44" s="14"/>
      <c r="O44" s="31">
        <f>O45+O50+O53</f>
        <v>23364.54</v>
      </c>
      <c r="P44" s="54">
        <f>O44/M44*100</f>
        <v>149.69592516658125</v>
      </c>
      <c r="T44" s="53"/>
    </row>
    <row r="45" spans="1:20" s="38" customFormat="1" ht="14.25" customHeight="1">
      <c r="A45" s="36"/>
      <c r="B45" s="9" t="s">
        <v>16</v>
      </c>
      <c r="C45" s="265" t="s">
        <v>17</v>
      </c>
      <c r="D45" s="265"/>
      <c r="E45" s="265"/>
      <c r="F45" s="265"/>
      <c r="G45" s="37"/>
      <c r="H45" s="37"/>
      <c r="I45" s="37"/>
      <c r="J45" s="14" t="s">
        <v>60</v>
      </c>
      <c r="K45" s="266" t="s">
        <v>61</v>
      </c>
      <c r="L45" s="266"/>
      <c r="M45" s="14" t="s">
        <v>61</v>
      </c>
      <c r="N45" s="14"/>
      <c r="O45" s="31" t="s">
        <v>60</v>
      </c>
      <c r="P45" s="10" t="s">
        <v>18</v>
      </c>
      <c r="T45" s="53"/>
    </row>
    <row r="46" spans="1:20" s="38" customFormat="1" ht="14.25" customHeight="1">
      <c r="A46" s="36"/>
      <c r="B46" s="9" t="s">
        <v>20</v>
      </c>
      <c r="C46" s="265" t="s">
        <v>21</v>
      </c>
      <c r="D46" s="265"/>
      <c r="E46" s="265"/>
      <c r="F46" s="265"/>
      <c r="G46" s="37"/>
      <c r="H46" s="37"/>
      <c r="I46" s="37"/>
      <c r="J46" s="14" t="s">
        <v>60</v>
      </c>
      <c r="K46" s="266" t="s">
        <v>61</v>
      </c>
      <c r="L46" s="266"/>
      <c r="M46" s="14" t="s">
        <v>18</v>
      </c>
      <c r="N46" s="14"/>
      <c r="O46" s="31" t="s">
        <v>60</v>
      </c>
      <c r="P46" s="10" t="s">
        <v>18</v>
      </c>
      <c r="T46" s="53"/>
    </row>
    <row r="47" spans="1:20" s="38" customFormat="1" ht="15" customHeight="1">
      <c r="A47" s="36"/>
      <c r="B47" s="9" t="s">
        <v>22</v>
      </c>
      <c r="C47" s="265" t="s">
        <v>23</v>
      </c>
      <c r="D47" s="265"/>
      <c r="E47" s="265"/>
      <c r="F47" s="265"/>
      <c r="G47" s="37"/>
      <c r="H47" s="37"/>
      <c r="I47" s="37"/>
      <c r="J47" s="14" t="s">
        <v>60</v>
      </c>
      <c r="K47" s="266" t="s">
        <v>61</v>
      </c>
      <c r="L47" s="266"/>
      <c r="M47" s="14" t="s">
        <v>18</v>
      </c>
      <c r="N47" s="14"/>
      <c r="O47" s="31" t="s">
        <v>60</v>
      </c>
      <c r="P47" s="10" t="s">
        <v>18</v>
      </c>
      <c r="T47" s="53"/>
    </row>
    <row r="48" spans="1:20" ht="15" customHeight="1">
      <c r="A48" s="1"/>
      <c r="B48" s="2" t="s">
        <v>24</v>
      </c>
      <c r="C48" s="261" t="s">
        <v>25</v>
      </c>
      <c r="D48" s="261"/>
      <c r="E48" s="261"/>
      <c r="F48" s="261"/>
      <c r="G48" s="5"/>
      <c r="H48" s="5"/>
      <c r="I48" s="5"/>
      <c r="J48" s="10" t="s">
        <v>60</v>
      </c>
      <c r="K48" s="262" t="s">
        <v>61</v>
      </c>
      <c r="L48" s="262"/>
      <c r="M48" s="10" t="s">
        <v>18</v>
      </c>
      <c r="N48" s="10"/>
      <c r="O48" s="30" t="s">
        <v>60</v>
      </c>
      <c r="P48" s="10" t="s">
        <v>18</v>
      </c>
    </row>
    <row r="49" spans="1:20" ht="15" customHeight="1">
      <c r="A49" s="1"/>
      <c r="B49" s="2" t="s">
        <v>62</v>
      </c>
      <c r="C49" s="261" t="s">
        <v>63</v>
      </c>
      <c r="D49" s="261"/>
      <c r="E49" s="261"/>
      <c r="F49" s="261"/>
      <c r="G49" s="5"/>
      <c r="H49" s="5"/>
      <c r="I49" s="5"/>
      <c r="J49" s="10" t="s">
        <v>18</v>
      </c>
      <c r="K49" s="262" t="s">
        <v>18</v>
      </c>
      <c r="L49" s="262"/>
      <c r="M49" s="10" t="s">
        <v>18</v>
      </c>
      <c r="N49" s="10"/>
      <c r="O49" s="30" t="s">
        <v>18</v>
      </c>
      <c r="P49" s="10" t="s">
        <v>18</v>
      </c>
    </row>
    <row r="50" spans="1:20" s="38" customFormat="1" ht="15" customHeight="1">
      <c r="A50" s="36"/>
      <c r="B50" s="9" t="s">
        <v>64</v>
      </c>
      <c r="C50" s="265" t="s">
        <v>65</v>
      </c>
      <c r="D50" s="265"/>
      <c r="E50" s="265"/>
      <c r="F50" s="265"/>
      <c r="G50" s="37"/>
      <c r="H50" s="37"/>
      <c r="I50" s="37"/>
      <c r="J50" s="14" t="s">
        <v>18</v>
      </c>
      <c r="K50" s="266" t="s">
        <v>18</v>
      </c>
      <c r="L50" s="266"/>
      <c r="M50" s="14" t="s">
        <v>18</v>
      </c>
      <c r="N50" s="14"/>
      <c r="O50" s="31">
        <f>O51</f>
        <v>14740.74</v>
      </c>
      <c r="P50" s="14" t="s">
        <v>18</v>
      </c>
      <c r="T50" s="53"/>
    </row>
    <row r="51" spans="1:20" s="38" customFormat="1" ht="15" customHeight="1">
      <c r="A51" s="36"/>
      <c r="B51" s="9" t="s">
        <v>66</v>
      </c>
      <c r="C51" s="265" t="s">
        <v>67</v>
      </c>
      <c r="D51" s="265"/>
      <c r="E51" s="265"/>
      <c r="F51" s="265"/>
      <c r="G51" s="37"/>
      <c r="H51" s="37"/>
      <c r="I51" s="37"/>
      <c r="J51" s="14" t="s">
        <v>18</v>
      </c>
      <c r="K51" s="266" t="s">
        <v>18</v>
      </c>
      <c r="L51" s="266"/>
      <c r="M51" s="14" t="s">
        <v>18</v>
      </c>
      <c r="N51" s="14"/>
      <c r="O51" s="31">
        <f>O52</f>
        <v>14740.74</v>
      </c>
      <c r="P51" s="14" t="s">
        <v>18</v>
      </c>
      <c r="T51" s="53"/>
    </row>
    <row r="52" spans="1:20" ht="15" customHeight="1">
      <c r="A52" s="1"/>
      <c r="B52" s="2" t="s">
        <v>68</v>
      </c>
      <c r="C52" s="261" t="s">
        <v>69</v>
      </c>
      <c r="D52" s="261"/>
      <c r="E52" s="261"/>
      <c r="F52" s="261"/>
      <c r="G52" s="5"/>
      <c r="H52" s="5"/>
      <c r="I52" s="5"/>
      <c r="J52" s="10" t="s">
        <v>18</v>
      </c>
      <c r="K52" s="262" t="s">
        <v>18</v>
      </c>
      <c r="L52" s="262"/>
      <c r="M52" s="10" t="s">
        <v>18</v>
      </c>
      <c r="N52" s="10"/>
      <c r="O52" s="30">
        <v>14740.74</v>
      </c>
      <c r="P52" s="10" t="s">
        <v>18</v>
      </c>
    </row>
    <row r="53" spans="1:20" s="38" customFormat="1" ht="15" customHeight="1">
      <c r="A53" s="36"/>
      <c r="B53" s="9" t="s">
        <v>70</v>
      </c>
      <c r="C53" s="265" t="s">
        <v>71</v>
      </c>
      <c r="D53" s="265"/>
      <c r="E53" s="265"/>
      <c r="F53" s="265"/>
      <c r="G53" s="37"/>
      <c r="H53" s="37"/>
      <c r="I53" s="37"/>
      <c r="J53" s="14" t="s">
        <v>72</v>
      </c>
      <c r="K53" s="266" t="s">
        <v>73</v>
      </c>
      <c r="L53" s="266"/>
      <c r="M53" s="14" t="s">
        <v>73</v>
      </c>
      <c r="N53" s="14"/>
      <c r="O53" s="31">
        <f>O54</f>
        <v>6022.5</v>
      </c>
      <c r="P53" s="10" t="s">
        <v>18</v>
      </c>
      <c r="T53" s="53"/>
    </row>
    <row r="54" spans="1:20" s="38" customFormat="1" ht="15" customHeight="1">
      <c r="A54" s="36"/>
      <c r="B54" s="9" t="s">
        <v>74</v>
      </c>
      <c r="C54" s="265" t="s">
        <v>75</v>
      </c>
      <c r="D54" s="265"/>
      <c r="E54" s="265"/>
      <c r="F54" s="265"/>
      <c r="G54" s="37"/>
      <c r="H54" s="37"/>
      <c r="I54" s="37"/>
      <c r="J54" s="14" t="s">
        <v>72</v>
      </c>
      <c r="K54" s="266" t="s">
        <v>73</v>
      </c>
      <c r="L54" s="266"/>
      <c r="M54" s="14" t="s">
        <v>18</v>
      </c>
      <c r="N54" s="14"/>
      <c r="O54" s="31">
        <f>O55</f>
        <v>6022.5</v>
      </c>
      <c r="P54" s="10" t="s">
        <v>18</v>
      </c>
      <c r="T54" s="53"/>
    </row>
    <row r="55" spans="1:20" s="38" customFormat="1" ht="15" customHeight="1">
      <c r="A55" s="36"/>
      <c r="B55" s="9" t="s">
        <v>76</v>
      </c>
      <c r="C55" s="265" t="s">
        <v>77</v>
      </c>
      <c r="D55" s="265"/>
      <c r="E55" s="265"/>
      <c r="F55" s="265"/>
      <c r="G55" s="37"/>
      <c r="H55" s="37"/>
      <c r="I55" s="37"/>
      <c r="J55" s="14" t="s">
        <v>72</v>
      </c>
      <c r="K55" s="266" t="s">
        <v>73</v>
      </c>
      <c r="L55" s="266"/>
      <c r="M55" s="14" t="s">
        <v>18</v>
      </c>
      <c r="N55" s="14"/>
      <c r="O55" s="31">
        <f>O56</f>
        <v>6022.5</v>
      </c>
      <c r="P55" s="10" t="s">
        <v>18</v>
      </c>
      <c r="T55" s="53"/>
    </row>
    <row r="56" spans="1:20" ht="15" customHeight="1">
      <c r="A56" s="1"/>
      <c r="B56" s="2" t="s">
        <v>78</v>
      </c>
      <c r="C56" s="261" t="s">
        <v>79</v>
      </c>
      <c r="D56" s="261"/>
      <c r="E56" s="261"/>
      <c r="F56" s="261"/>
      <c r="G56" s="5"/>
      <c r="H56" s="5"/>
      <c r="I56" s="5"/>
      <c r="J56" s="10" t="s">
        <v>72</v>
      </c>
      <c r="K56" s="262" t="s">
        <v>73</v>
      </c>
      <c r="L56" s="262"/>
      <c r="M56" s="10" t="s">
        <v>18</v>
      </c>
      <c r="N56" s="10"/>
      <c r="O56" s="30">
        <f>O57</f>
        <v>6022.5</v>
      </c>
      <c r="P56" s="10" t="s">
        <v>18</v>
      </c>
    </row>
    <row r="57" spans="1:20" ht="15" customHeight="1">
      <c r="A57" s="1"/>
      <c r="B57" s="2" t="s">
        <v>80</v>
      </c>
      <c r="C57" s="261" t="s">
        <v>81</v>
      </c>
      <c r="D57" s="261"/>
      <c r="E57" s="261"/>
      <c r="F57" s="261"/>
      <c r="G57" s="5"/>
      <c r="H57" s="5"/>
      <c r="I57" s="5"/>
      <c r="J57" s="10" t="s">
        <v>18</v>
      </c>
      <c r="K57" s="262" t="s">
        <v>18</v>
      </c>
      <c r="L57" s="262"/>
      <c r="M57" s="10" t="s">
        <v>18</v>
      </c>
      <c r="N57" s="10"/>
      <c r="O57" s="30">
        <v>6022.5</v>
      </c>
      <c r="P57" s="10" t="s">
        <v>18</v>
      </c>
    </row>
    <row r="58" spans="1:20" ht="12.95" customHeight="1">
      <c r="A58" s="1"/>
      <c r="B58" s="271" t="s">
        <v>82</v>
      </c>
      <c r="C58" s="271"/>
      <c r="D58" s="271"/>
      <c r="E58" s="271"/>
      <c r="F58" s="271"/>
      <c r="G58" s="271"/>
      <c r="H58" s="271"/>
      <c r="I58" s="7"/>
      <c r="J58" s="12" t="s">
        <v>83</v>
      </c>
      <c r="K58" s="272" t="s">
        <v>84</v>
      </c>
      <c r="L58" s="272"/>
      <c r="M58" s="12" t="s">
        <v>84</v>
      </c>
      <c r="N58" s="12"/>
      <c r="O58" s="27">
        <f>O59</f>
        <v>2523549.7799999998</v>
      </c>
      <c r="P58" s="33">
        <f>O58/M58*100</f>
        <v>113.67913126657531</v>
      </c>
    </row>
    <row r="59" spans="1:20" ht="12.95" customHeight="1">
      <c r="A59" s="1"/>
      <c r="B59" s="269" t="s">
        <v>13</v>
      </c>
      <c r="C59" s="269"/>
      <c r="D59" s="269"/>
      <c r="E59" s="269"/>
      <c r="F59" s="269"/>
      <c r="G59" s="269"/>
      <c r="H59" s="269"/>
      <c r="I59" s="8"/>
      <c r="J59" s="13" t="s">
        <v>83</v>
      </c>
      <c r="K59" s="270" t="s">
        <v>84</v>
      </c>
      <c r="L59" s="270"/>
      <c r="M59" s="13" t="s">
        <v>84</v>
      </c>
      <c r="N59" s="13"/>
      <c r="O59" s="28">
        <f>O60</f>
        <v>2523549.7799999998</v>
      </c>
      <c r="P59" s="56">
        <f>O59/M59*100</f>
        <v>113.67913126657531</v>
      </c>
    </row>
    <row r="60" spans="1:20" s="38" customFormat="1" ht="15" customHeight="1">
      <c r="A60" s="36"/>
      <c r="B60" s="9" t="s">
        <v>14</v>
      </c>
      <c r="C60" s="265" t="s">
        <v>15</v>
      </c>
      <c r="D60" s="265"/>
      <c r="E60" s="265"/>
      <c r="F60" s="265"/>
      <c r="G60" s="37"/>
      <c r="H60" s="37"/>
      <c r="I60" s="37"/>
      <c r="J60" s="14" t="s">
        <v>83</v>
      </c>
      <c r="K60" s="266" t="s">
        <v>84</v>
      </c>
      <c r="L60" s="266"/>
      <c r="M60" s="14" t="s">
        <v>84</v>
      </c>
      <c r="N60" s="14"/>
      <c r="O60" s="31">
        <f>O61</f>
        <v>2523549.7799999998</v>
      </c>
      <c r="P60" s="54">
        <f>O60/M60*100</f>
        <v>113.67913126657531</v>
      </c>
      <c r="T60" s="53"/>
    </row>
    <row r="61" spans="1:20" s="38" customFormat="1" ht="15" customHeight="1">
      <c r="A61" s="36"/>
      <c r="B61" s="9" t="s">
        <v>16</v>
      </c>
      <c r="C61" s="265" t="s">
        <v>17</v>
      </c>
      <c r="D61" s="265"/>
      <c r="E61" s="265"/>
      <c r="F61" s="265"/>
      <c r="G61" s="37"/>
      <c r="H61" s="37"/>
      <c r="I61" s="37"/>
      <c r="J61" s="14" t="s">
        <v>83</v>
      </c>
      <c r="K61" s="266" t="s">
        <v>84</v>
      </c>
      <c r="L61" s="266"/>
      <c r="M61" s="14" t="s">
        <v>84</v>
      </c>
      <c r="N61" s="14"/>
      <c r="O61" s="31">
        <f>O66+O76+O80+O72</f>
        <v>2523549.7799999998</v>
      </c>
      <c r="P61" s="54">
        <f>O61/M61*100</f>
        <v>113.67913126657531</v>
      </c>
      <c r="T61" s="53"/>
    </row>
    <row r="62" spans="1:20" ht="15" customHeight="1">
      <c r="A62" s="1"/>
      <c r="B62" s="9" t="s">
        <v>85</v>
      </c>
      <c r="C62" s="265" t="s">
        <v>86</v>
      </c>
      <c r="D62" s="265"/>
      <c r="E62" s="265"/>
      <c r="F62" s="265"/>
      <c r="G62" s="5"/>
      <c r="H62" s="5"/>
      <c r="I62" s="5"/>
      <c r="J62" s="14" t="s">
        <v>18</v>
      </c>
      <c r="K62" s="266" t="s">
        <v>87</v>
      </c>
      <c r="L62" s="266"/>
      <c r="M62" s="14" t="s">
        <v>18</v>
      </c>
      <c r="N62" s="14"/>
      <c r="O62" s="29" t="s">
        <v>18</v>
      </c>
      <c r="P62" s="14" t="s">
        <v>18</v>
      </c>
    </row>
    <row r="63" spans="1:20" ht="15" customHeight="1">
      <c r="A63" s="1"/>
      <c r="B63" s="9" t="s">
        <v>88</v>
      </c>
      <c r="C63" s="265" t="s">
        <v>89</v>
      </c>
      <c r="D63" s="265"/>
      <c r="E63" s="265"/>
      <c r="F63" s="265"/>
      <c r="G63" s="5"/>
      <c r="H63" s="5"/>
      <c r="I63" s="5"/>
      <c r="J63" s="14" t="s">
        <v>18</v>
      </c>
      <c r="K63" s="266" t="s">
        <v>87</v>
      </c>
      <c r="L63" s="266"/>
      <c r="M63" s="14" t="s">
        <v>18</v>
      </c>
      <c r="N63" s="14"/>
      <c r="O63" s="29" t="s">
        <v>18</v>
      </c>
      <c r="P63" s="14" t="s">
        <v>18</v>
      </c>
    </row>
    <row r="64" spans="1:20" ht="15" customHeight="1">
      <c r="A64" s="1"/>
      <c r="B64" s="2" t="s">
        <v>90</v>
      </c>
      <c r="C64" s="261" t="s">
        <v>91</v>
      </c>
      <c r="D64" s="261"/>
      <c r="E64" s="261"/>
      <c r="F64" s="261"/>
      <c r="G64" s="5"/>
      <c r="H64" s="5"/>
      <c r="I64" s="5"/>
      <c r="J64" s="10" t="s">
        <v>18</v>
      </c>
      <c r="K64" s="262" t="s">
        <v>87</v>
      </c>
      <c r="L64" s="262"/>
      <c r="M64" s="10" t="s">
        <v>18</v>
      </c>
      <c r="N64" s="10"/>
      <c r="O64" s="30" t="s">
        <v>18</v>
      </c>
      <c r="P64" s="10" t="s">
        <v>18</v>
      </c>
    </row>
    <row r="65" spans="1:20" ht="15" customHeight="1">
      <c r="A65" s="1"/>
      <c r="B65" s="2" t="s">
        <v>92</v>
      </c>
      <c r="C65" s="261" t="s">
        <v>93</v>
      </c>
      <c r="D65" s="261"/>
      <c r="E65" s="261"/>
      <c r="F65" s="261"/>
      <c r="G65" s="5"/>
      <c r="H65" s="5"/>
      <c r="I65" s="5"/>
      <c r="J65" s="10" t="s">
        <v>18</v>
      </c>
      <c r="K65" s="262" t="s">
        <v>18</v>
      </c>
      <c r="L65" s="262"/>
      <c r="M65" s="10" t="s">
        <v>18</v>
      </c>
      <c r="N65" s="10"/>
      <c r="O65" s="30" t="s">
        <v>18</v>
      </c>
      <c r="P65" s="10" t="s">
        <v>18</v>
      </c>
    </row>
    <row r="66" spans="1:20" s="38" customFormat="1" ht="15" customHeight="1">
      <c r="A66" s="36"/>
      <c r="B66" s="9" t="s">
        <v>26</v>
      </c>
      <c r="C66" s="265" t="s">
        <v>27</v>
      </c>
      <c r="D66" s="265"/>
      <c r="E66" s="265"/>
      <c r="F66" s="265"/>
      <c r="G66" s="37"/>
      <c r="H66" s="37"/>
      <c r="I66" s="37"/>
      <c r="J66" s="14" t="s">
        <v>94</v>
      </c>
      <c r="K66" s="266" t="s">
        <v>95</v>
      </c>
      <c r="L66" s="266"/>
      <c r="M66" s="14" t="s">
        <v>18</v>
      </c>
      <c r="N66" s="14"/>
      <c r="O66" s="31">
        <f>O67+O68</f>
        <v>2323143.69</v>
      </c>
      <c r="P66" s="10" t="s">
        <v>18</v>
      </c>
      <c r="T66" s="53"/>
    </row>
    <row r="67" spans="1:20" s="38" customFormat="1" ht="15" customHeight="1">
      <c r="A67" s="36"/>
      <c r="B67" s="9" t="s">
        <v>96</v>
      </c>
      <c r="C67" s="265" t="s">
        <v>97</v>
      </c>
      <c r="D67" s="265"/>
      <c r="E67" s="265"/>
      <c r="F67" s="265"/>
      <c r="G67" s="37"/>
      <c r="H67" s="37"/>
      <c r="I67" s="37"/>
      <c r="J67" s="14" t="s">
        <v>98</v>
      </c>
      <c r="K67" s="266" t="s">
        <v>99</v>
      </c>
      <c r="L67" s="266"/>
      <c r="M67" s="14" t="s">
        <v>18</v>
      </c>
      <c r="N67" s="14"/>
      <c r="O67" s="31">
        <f>O69+O70</f>
        <v>2299742.96</v>
      </c>
      <c r="P67" s="10" t="s">
        <v>18</v>
      </c>
      <c r="T67" s="53"/>
    </row>
    <row r="68" spans="1:20" s="38" customFormat="1" ht="15" customHeight="1">
      <c r="A68" s="36"/>
      <c r="B68" s="9" t="s">
        <v>28</v>
      </c>
      <c r="C68" s="265" t="s">
        <v>29</v>
      </c>
      <c r="D68" s="265"/>
      <c r="E68" s="265"/>
      <c r="F68" s="265"/>
      <c r="G68" s="37"/>
      <c r="H68" s="37"/>
      <c r="I68" s="37"/>
      <c r="J68" s="14" t="s">
        <v>100</v>
      </c>
      <c r="K68" s="266" t="s">
        <v>101</v>
      </c>
      <c r="L68" s="266"/>
      <c r="M68" s="14" t="s">
        <v>18</v>
      </c>
      <c r="N68" s="14"/>
      <c r="O68" s="31" t="s">
        <v>100</v>
      </c>
      <c r="P68" s="10" t="s">
        <v>18</v>
      </c>
      <c r="T68" s="53"/>
    </row>
    <row r="69" spans="1:20" ht="22.5" customHeight="1">
      <c r="A69" s="1"/>
      <c r="B69" s="2" t="s">
        <v>102</v>
      </c>
      <c r="C69" s="261" t="s">
        <v>103</v>
      </c>
      <c r="D69" s="261"/>
      <c r="E69" s="261"/>
      <c r="F69" s="261"/>
      <c r="G69" s="5"/>
      <c r="H69" s="5"/>
      <c r="I69" s="5"/>
      <c r="J69" s="10" t="s">
        <v>18</v>
      </c>
      <c r="K69" s="262" t="s">
        <v>104</v>
      </c>
      <c r="L69" s="262"/>
      <c r="M69" s="10" t="s">
        <v>18</v>
      </c>
      <c r="N69" s="10"/>
      <c r="O69" s="30">
        <v>2298954.96</v>
      </c>
      <c r="P69" s="10" t="s">
        <v>18</v>
      </c>
    </row>
    <row r="70" spans="1:20" ht="22.5" customHeight="1">
      <c r="A70" s="19"/>
      <c r="B70" s="2">
        <v>63613</v>
      </c>
      <c r="C70" s="283" t="s">
        <v>790</v>
      </c>
      <c r="D70" s="283"/>
      <c r="E70" s="283"/>
      <c r="F70" s="283"/>
      <c r="G70" s="5"/>
      <c r="H70" s="5"/>
      <c r="I70" s="5"/>
      <c r="J70" s="10"/>
      <c r="K70" s="10"/>
      <c r="L70" s="10"/>
      <c r="M70" s="10"/>
      <c r="N70" s="10"/>
      <c r="O70" s="30">
        <v>788</v>
      </c>
      <c r="P70" s="10" t="s">
        <v>18</v>
      </c>
    </row>
    <row r="71" spans="1:20" ht="27" customHeight="1">
      <c r="A71" s="1"/>
      <c r="B71" s="2" t="s">
        <v>105</v>
      </c>
      <c r="C71" s="261" t="s">
        <v>106</v>
      </c>
      <c r="D71" s="261"/>
      <c r="E71" s="261"/>
      <c r="F71" s="261"/>
      <c r="G71" s="5"/>
      <c r="H71" s="5"/>
      <c r="I71" s="5"/>
      <c r="J71" s="10" t="s">
        <v>100</v>
      </c>
      <c r="K71" s="262" t="s">
        <v>101</v>
      </c>
      <c r="L71" s="262"/>
      <c r="M71" s="10" t="s">
        <v>18</v>
      </c>
      <c r="N71" s="10"/>
      <c r="O71" s="30" t="s">
        <v>100</v>
      </c>
      <c r="P71" s="10" t="s">
        <v>18</v>
      </c>
    </row>
    <row r="72" spans="1:20" s="38" customFormat="1" ht="15" customHeight="1">
      <c r="A72" s="36"/>
      <c r="B72" s="9" t="s">
        <v>64</v>
      </c>
      <c r="C72" s="265" t="s">
        <v>65</v>
      </c>
      <c r="D72" s="265"/>
      <c r="E72" s="265"/>
      <c r="F72" s="265"/>
      <c r="G72" s="37"/>
      <c r="H72" s="37"/>
      <c r="I72" s="37"/>
      <c r="J72" s="14" t="s">
        <v>108</v>
      </c>
      <c r="K72" s="266" t="s">
        <v>109</v>
      </c>
      <c r="L72" s="266"/>
      <c r="M72" s="14" t="s">
        <v>18</v>
      </c>
      <c r="N72" s="14"/>
      <c r="O72" s="31">
        <f>O73</f>
        <v>23240.799999999999</v>
      </c>
      <c r="P72" s="10" t="s">
        <v>18</v>
      </c>
      <c r="T72" s="53"/>
    </row>
    <row r="73" spans="1:20" s="38" customFormat="1" ht="15" customHeight="1">
      <c r="A73" s="36"/>
      <c r="B73" s="9" t="s">
        <v>66</v>
      </c>
      <c r="C73" s="265" t="s">
        <v>67</v>
      </c>
      <c r="D73" s="265"/>
      <c r="E73" s="265"/>
      <c r="F73" s="265"/>
      <c r="G73" s="37"/>
      <c r="H73" s="37"/>
      <c r="I73" s="37"/>
      <c r="J73" s="14" t="s">
        <v>108</v>
      </c>
      <c r="K73" s="266" t="s">
        <v>109</v>
      </c>
      <c r="L73" s="266"/>
      <c r="M73" s="14" t="s">
        <v>18</v>
      </c>
      <c r="N73" s="14"/>
      <c r="O73" s="31">
        <f>O74+O75</f>
        <v>23240.799999999999</v>
      </c>
      <c r="P73" s="10" t="s">
        <v>18</v>
      </c>
      <c r="T73" s="53"/>
    </row>
    <row r="74" spans="1:20" ht="15" customHeight="1">
      <c r="A74" s="19"/>
      <c r="B74" s="68">
        <v>63811</v>
      </c>
      <c r="C74" s="261" t="s">
        <v>789</v>
      </c>
      <c r="D74" s="261"/>
      <c r="E74" s="261"/>
      <c r="F74" s="261"/>
      <c r="G74" s="5"/>
      <c r="H74" s="5"/>
      <c r="I74" s="5"/>
      <c r="J74" s="69"/>
      <c r="K74" s="69"/>
      <c r="L74" s="69"/>
      <c r="M74" s="69"/>
      <c r="N74" s="69"/>
      <c r="O74" s="29">
        <v>17359</v>
      </c>
      <c r="P74" s="10" t="s">
        <v>18</v>
      </c>
    </row>
    <row r="75" spans="1:20" ht="15" customHeight="1">
      <c r="A75" s="1"/>
      <c r="B75" s="2" t="s">
        <v>110</v>
      </c>
      <c r="C75" s="261" t="s">
        <v>111</v>
      </c>
      <c r="D75" s="261"/>
      <c r="E75" s="261"/>
      <c r="F75" s="261"/>
      <c r="G75" s="5"/>
      <c r="H75" s="5"/>
      <c r="I75" s="5"/>
      <c r="J75" s="10" t="s">
        <v>18</v>
      </c>
      <c r="K75" s="262" t="s">
        <v>109</v>
      </c>
      <c r="L75" s="262"/>
      <c r="M75" s="10" t="s">
        <v>18</v>
      </c>
      <c r="N75" s="10"/>
      <c r="O75" s="30">
        <v>5881.8</v>
      </c>
      <c r="P75" s="10" t="s">
        <v>18</v>
      </c>
    </row>
    <row r="76" spans="1:20" s="38" customFormat="1" ht="15" customHeight="1">
      <c r="A76" s="39"/>
      <c r="B76" s="9">
        <v>639</v>
      </c>
      <c r="C76" s="265" t="s">
        <v>788</v>
      </c>
      <c r="D76" s="265"/>
      <c r="E76" s="265"/>
      <c r="F76" s="265"/>
      <c r="G76" s="37"/>
      <c r="H76" s="37"/>
      <c r="I76" s="37"/>
      <c r="J76" s="14" t="s">
        <v>108</v>
      </c>
      <c r="K76" s="266">
        <v>0</v>
      </c>
      <c r="L76" s="266"/>
      <c r="M76" s="14" t="s">
        <v>18</v>
      </c>
      <c r="N76" s="14"/>
      <c r="O76" s="31">
        <f>O77</f>
        <v>174881.93</v>
      </c>
      <c r="P76" s="10" t="s">
        <v>18</v>
      </c>
      <c r="T76" s="53"/>
    </row>
    <row r="77" spans="1:20" s="38" customFormat="1" ht="15" customHeight="1">
      <c r="A77" s="39"/>
      <c r="B77" s="9">
        <v>6391</v>
      </c>
      <c r="C77" s="265" t="s">
        <v>787</v>
      </c>
      <c r="D77" s="265"/>
      <c r="E77" s="265"/>
      <c r="F77" s="265"/>
      <c r="G77" s="37"/>
      <c r="H77" s="37"/>
      <c r="I77" s="37"/>
      <c r="J77" s="14" t="s">
        <v>108</v>
      </c>
      <c r="K77" s="266">
        <v>0</v>
      </c>
      <c r="L77" s="266"/>
      <c r="M77" s="14" t="s">
        <v>18</v>
      </c>
      <c r="N77" s="14"/>
      <c r="O77" s="31">
        <f>O78+O79</f>
        <v>174881.93</v>
      </c>
      <c r="P77" s="10" t="s">
        <v>18</v>
      </c>
      <c r="T77" s="53"/>
    </row>
    <row r="78" spans="1:20" ht="15" customHeight="1">
      <c r="A78" s="19"/>
      <c r="B78" s="2">
        <v>63911</v>
      </c>
      <c r="C78" s="261" t="s">
        <v>111</v>
      </c>
      <c r="D78" s="261"/>
      <c r="E78" s="261"/>
      <c r="F78" s="261"/>
      <c r="G78" s="5"/>
      <c r="H78" s="5"/>
      <c r="I78" s="5"/>
      <c r="J78" s="10" t="s">
        <v>18</v>
      </c>
      <c r="K78" s="262">
        <v>0</v>
      </c>
      <c r="L78" s="262"/>
      <c r="M78" s="10" t="s">
        <v>18</v>
      </c>
      <c r="N78" s="10"/>
      <c r="O78" s="30">
        <v>42592.78</v>
      </c>
      <c r="P78" s="10" t="s">
        <v>18</v>
      </c>
    </row>
    <row r="79" spans="1:20" ht="15" customHeight="1">
      <c r="A79" s="19"/>
      <c r="B79" s="2">
        <v>63931</v>
      </c>
      <c r="C79" s="261" t="s">
        <v>791</v>
      </c>
      <c r="D79" s="261"/>
      <c r="E79" s="261"/>
      <c r="F79" s="261"/>
      <c r="G79" s="5"/>
      <c r="H79" s="5"/>
      <c r="I79" s="5"/>
      <c r="J79" s="10"/>
      <c r="K79" s="10"/>
      <c r="L79" s="10">
        <v>0</v>
      </c>
      <c r="M79" s="10">
        <v>0</v>
      </c>
      <c r="N79" s="10"/>
      <c r="O79" s="30">
        <v>132289.15</v>
      </c>
      <c r="P79" s="10" t="s">
        <v>18</v>
      </c>
    </row>
    <row r="80" spans="1:20" s="38" customFormat="1" ht="15" customHeight="1">
      <c r="A80" s="36"/>
      <c r="B80" s="9" t="s">
        <v>32</v>
      </c>
      <c r="C80" s="265" t="s">
        <v>33</v>
      </c>
      <c r="D80" s="265"/>
      <c r="E80" s="265"/>
      <c r="F80" s="265"/>
      <c r="G80" s="37"/>
      <c r="H80" s="37"/>
      <c r="I80" s="37"/>
      <c r="J80" s="14" t="s">
        <v>18</v>
      </c>
      <c r="K80" s="266" t="s">
        <v>18</v>
      </c>
      <c r="L80" s="266"/>
      <c r="M80" s="14" t="s">
        <v>18</v>
      </c>
      <c r="N80" s="14"/>
      <c r="O80" s="31">
        <f>O81</f>
        <v>2283.36</v>
      </c>
      <c r="P80" s="10" t="s">
        <v>18</v>
      </c>
      <c r="T80" s="53"/>
    </row>
    <row r="81" spans="1:20" s="38" customFormat="1" ht="15" customHeight="1">
      <c r="A81" s="36"/>
      <c r="B81" s="9" t="s">
        <v>42</v>
      </c>
      <c r="C81" s="265" t="s">
        <v>43</v>
      </c>
      <c r="D81" s="265"/>
      <c r="E81" s="265"/>
      <c r="F81" s="265"/>
      <c r="G81" s="37"/>
      <c r="H81" s="37"/>
      <c r="I81" s="37"/>
      <c r="J81" s="14" t="s">
        <v>18</v>
      </c>
      <c r="K81" s="266" t="s">
        <v>18</v>
      </c>
      <c r="L81" s="266"/>
      <c r="M81" s="14" t="s">
        <v>18</v>
      </c>
      <c r="N81" s="14"/>
      <c r="O81" s="31">
        <f>O82</f>
        <v>2283.36</v>
      </c>
      <c r="P81" s="10" t="s">
        <v>18</v>
      </c>
      <c r="T81" s="53"/>
    </row>
    <row r="82" spans="1:20" s="38" customFormat="1" ht="15" customHeight="1">
      <c r="A82" s="36"/>
      <c r="B82" s="9" t="s">
        <v>45</v>
      </c>
      <c r="C82" s="265" t="s">
        <v>46</v>
      </c>
      <c r="D82" s="265"/>
      <c r="E82" s="265"/>
      <c r="F82" s="265"/>
      <c r="G82" s="37"/>
      <c r="H82" s="37"/>
      <c r="I82" s="37"/>
      <c r="J82" s="14" t="s">
        <v>18</v>
      </c>
      <c r="K82" s="266" t="s">
        <v>18</v>
      </c>
      <c r="L82" s="266"/>
      <c r="M82" s="14" t="s">
        <v>18</v>
      </c>
      <c r="N82" s="14"/>
      <c r="O82" s="31">
        <f>O83</f>
        <v>2283.36</v>
      </c>
      <c r="P82" s="10" t="s">
        <v>18</v>
      </c>
      <c r="T82" s="53"/>
    </row>
    <row r="83" spans="1:20" ht="15" customHeight="1">
      <c r="A83" s="1"/>
      <c r="B83" s="2" t="s">
        <v>47</v>
      </c>
      <c r="C83" s="261" t="s">
        <v>112</v>
      </c>
      <c r="D83" s="261"/>
      <c r="E83" s="261"/>
      <c r="F83" s="261"/>
      <c r="G83" s="5"/>
      <c r="H83" s="5"/>
      <c r="I83" s="5"/>
      <c r="J83" s="10" t="s">
        <v>18</v>
      </c>
      <c r="K83" s="262" t="s">
        <v>18</v>
      </c>
      <c r="L83" s="262"/>
      <c r="M83" s="10" t="s">
        <v>18</v>
      </c>
      <c r="N83" s="10"/>
      <c r="O83" s="30">
        <f>O84</f>
        <v>2283.36</v>
      </c>
      <c r="P83" s="10" t="s">
        <v>18</v>
      </c>
    </row>
    <row r="84" spans="1:20" ht="15" customHeight="1">
      <c r="A84" s="1"/>
      <c r="B84" s="2" t="s">
        <v>47</v>
      </c>
      <c r="C84" s="261" t="s">
        <v>48</v>
      </c>
      <c r="D84" s="261"/>
      <c r="E84" s="261"/>
      <c r="F84" s="261"/>
      <c r="G84" s="5"/>
      <c r="H84" s="5"/>
      <c r="I84" s="5"/>
      <c r="J84" s="10" t="s">
        <v>18</v>
      </c>
      <c r="K84" s="262" t="s">
        <v>18</v>
      </c>
      <c r="L84" s="262"/>
      <c r="M84" s="10" t="s">
        <v>18</v>
      </c>
      <c r="N84" s="10"/>
      <c r="O84" s="30">
        <f>238.86+2044.5</f>
        <v>2283.36</v>
      </c>
      <c r="P84" s="10" t="s">
        <v>18</v>
      </c>
    </row>
    <row r="85" spans="1:20" ht="12.95" customHeight="1">
      <c r="A85" s="1"/>
      <c r="B85" s="271" t="s">
        <v>113</v>
      </c>
      <c r="C85" s="271"/>
      <c r="D85" s="271"/>
      <c r="E85" s="271"/>
      <c r="F85" s="271"/>
      <c r="G85" s="271"/>
      <c r="H85" s="271"/>
      <c r="I85" s="7"/>
      <c r="J85" s="12" t="s">
        <v>114</v>
      </c>
      <c r="K85" s="272" t="s">
        <v>115</v>
      </c>
      <c r="L85" s="272"/>
      <c r="M85" s="12" t="s">
        <v>115</v>
      </c>
      <c r="N85" s="12"/>
      <c r="O85" s="27">
        <f>O86</f>
        <v>1125</v>
      </c>
      <c r="P85" s="33">
        <f>O85/M85*100</f>
        <v>82.486472218556159</v>
      </c>
    </row>
    <row r="86" spans="1:20" ht="12.95" customHeight="1">
      <c r="A86" s="1"/>
      <c r="B86" s="269" t="s">
        <v>13</v>
      </c>
      <c r="C86" s="269"/>
      <c r="D86" s="269"/>
      <c r="E86" s="269"/>
      <c r="F86" s="269"/>
      <c r="G86" s="269"/>
      <c r="H86" s="269"/>
      <c r="I86" s="8"/>
      <c r="J86" s="13" t="s">
        <v>114</v>
      </c>
      <c r="K86" s="270" t="s">
        <v>115</v>
      </c>
      <c r="L86" s="270"/>
      <c r="M86" s="13" t="s">
        <v>115</v>
      </c>
      <c r="N86" s="13"/>
      <c r="O86" s="28">
        <f>O87</f>
        <v>1125</v>
      </c>
      <c r="P86" s="56">
        <f>O86/M86*100</f>
        <v>82.486472218556159</v>
      </c>
    </row>
    <row r="87" spans="1:20" ht="15" customHeight="1">
      <c r="A87" s="1"/>
      <c r="B87" s="9" t="s">
        <v>14</v>
      </c>
      <c r="C87" s="265" t="s">
        <v>15</v>
      </c>
      <c r="D87" s="265"/>
      <c r="E87" s="265"/>
      <c r="F87" s="265"/>
      <c r="G87" s="5"/>
      <c r="H87" s="5"/>
      <c r="I87" s="5"/>
      <c r="J87" s="14" t="s">
        <v>114</v>
      </c>
      <c r="K87" s="266" t="s">
        <v>115</v>
      </c>
      <c r="L87" s="266"/>
      <c r="M87" s="14" t="s">
        <v>115</v>
      </c>
      <c r="N87" s="14"/>
      <c r="O87" s="29">
        <f>O88+O92</f>
        <v>1125</v>
      </c>
      <c r="P87" s="54">
        <f>O87/M87*100</f>
        <v>82.486472218556159</v>
      </c>
    </row>
    <row r="88" spans="1:20" ht="15" customHeight="1">
      <c r="A88" s="1"/>
      <c r="B88" s="9" t="s">
        <v>70</v>
      </c>
      <c r="C88" s="265" t="s">
        <v>71</v>
      </c>
      <c r="D88" s="265"/>
      <c r="E88" s="265"/>
      <c r="F88" s="265"/>
      <c r="G88" s="5"/>
      <c r="H88" s="5"/>
      <c r="I88" s="5"/>
      <c r="J88" s="14" t="s">
        <v>18</v>
      </c>
      <c r="K88" s="266" t="s">
        <v>18</v>
      </c>
      <c r="L88" s="266"/>
      <c r="M88" s="14" t="s">
        <v>18</v>
      </c>
      <c r="N88" s="14"/>
      <c r="O88" s="29">
        <f>O89</f>
        <v>125</v>
      </c>
      <c r="P88" s="14" t="s">
        <v>18</v>
      </c>
    </row>
    <row r="89" spans="1:20" ht="15" customHeight="1">
      <c r="A89" s="1"/>
      <c r="B89" s="9" t="s">
        <v>74</v>
      </c>
      <c r="C89" s="265" t="s">
        <v>75</v>
      </c>
      <c r="D89" s="265"/>
      <c r="E89" s="265"/>
      <c r="F89" s="265"/>
      <c r="G89" s="5"/>
      <c r="H89" s="5"/>
      <c r="I89" s="5"/>
      <c r="J89" s="14" t="s">
        <v>18</v>
      </c>
      <c r="K89" s="266" t="s">
        <v>18</v>
      </c>
      <c r="L89" s="266"/>
      <c r="M89" s="14" t="s">
        <v>18</v>
      </c>
      <c r="N89" s="14"/>
      <c r="O89" s="29">
        <f>O90</f>
        <v>125</v>
      </c>
      <c r="P89" s="14" t="s">
        <v>18</v>
      </c>
    </row>
    <row r="90" spans="1:20" ht="15" customHeight="1">
      <c r="A90" s="1"/>
      <c r="B90" s="9" t="s">
        <v>76</v>
      </c>
      <c r="C90" s="265" t="s">
        <v>77</v>
      </c>
      <c r="D90" s="265"/>
      <c r="E90" s="265"/>
      <c r="F90" s="265"/>
      <c r="G90" s="5"/>
      <c r="H90" s="5"/>
      <c r="I90" s="5"/>
      <c r="J90" s="14" t="s">
        <v>18</v>
      </c>
      <c r="K90" s="266" t="s">
        <v>18</v>
      </c>
      <c r="L90" s="266"/>
      <c r="M90" s="14" t="s">
        <v>18</v>
      </c>
      <c r="N90" s="14"/>
      <c r="O90" s="29">
        <f>O91</f>
        <v>125</v>
      </c>
      <c r="P90" s="14" t="s">
        <v>18</v>
      </c>
    </row>
    <row r="91" spans="1:20" ht="15" customHeight="1">
      <c r="A91" s="1"/>
      <c r="B91" s="2" t="s">
        <v>78</v>
      </c>
      <c r="C91" s="261" t="s">
        <v>79</v>
      </c>
      <c r="D91" s="261"/>
      <c r="E91" s="261"/>
      <c r="F91" s="261"/>
      <c r="G91" s="5"/>
      <c r="H91" s="5"/>
      <c r="I91" s="5"/>
      <c r="J91" s="10" t="s">
        <v>18</v>
      </c>
      <c r="K91" s="262" t="s">
        <v>18</v>
      </c>
      <c r="L91" s="262"/>
      <c r="M91" s="10" t="s">
        <v>18</v>
      </c>
      <c r="N91" s="10"/>
      <c r="O91" s="30">
        <v>125</v>
      </c>
      <c r="P91" s="10" t="s">
        <v>18</v>
      </c>
    </row>
    <row r="92" spans="1:20" ht="15" customHeight="1">
      <c r="A92" s="1"/>
      <c r="B92" s="9" t="s">
        <v>32</v>
      </c>
      <c r="C92" s="265" t="s">
        <v>33</v>
      </c>
      <c r="D92" s="265"/>
      <c r="E92" s="265"/>
      <c r="F92" s="265"/>
      <c r="G92" s="5"/>
      <c r="H92" s="5"/>
      <c r="I92" s="5"/>
      <c r="J92" s="14" t="s">
        <v>114</v>
      </c>
      <c r="K92" s="266" t="s">
        <v>115</v>
      </c>
      <c r="L92" s="266"/>
      <c r="M92" s="14" t="s">
        <v>115</v>
      </c>
      <c r="N92" s="14"/>
      <c r="O92" s="29">
        <f>O93</f>
        <v>1000</v>
      </c>
      <c r="P92" s="10" t="s">
        <v>18</v>
      </c>
    </row>
    <row r="93" spans="1:20" ht="15" customHeight="1">
      <c r="A93" s="1"/>
      <c r="B93" s="9" t="s">
        <v>42</v>
      </c>
      <c r="C93" s="265" t="s">
        <v>43</v>
      </c>
      <c r="D93" s="265"/>
      <c r="E93" s="265"/>
      <c r="F93" s="265"/>
      <c r="G93" s="5"/>
      <c r="H93" s="5"/>
      <c r="I93" s="5"/>
      <c r="J93" s="14" t="s">
        <v>114</v>
      </c>
      <c r="K93" s="266" t="s">
        <v>115</v>
      </c>
      <c r="L93" s="266"/>
      <c r="M93" s="14" t="s">
        <v>18</v>
      </c>
      <c r="N93" s="14"/>
      <c r="O93" s="29">
        <f>O94</f>
        <v>1000</v>
      </c>
      <c r="P93" s="10" t="s">
        <v>18</v>
      </c>
    </row>
    <row r="94" spans="1:20" ht="15" customHeight="1">
      <c r="A94" s="1"/>
      <c r="B94" s="9" t="s">
        <v>45</v>
      </c>
      <c r="C94" s="265" t="s">
        <v>46</v>
      </c>
      <c r="D94" s="265"/>
      <c r="E94" s="265"/>
      <c r="F94" s="265"/>
      <c r="G94" s="5"/>
      <c r="H94" s="5"/>
      <c r="I94" s="5"/>
      <c r="J94" s="14" t="s">
        <v>114</v>
      </c>
      <c r="K94" s="266" t="s">
        <v>115</v>
      </c>
      <c r="L94" s="266"/>
      <c r="M94" s="14" t="s">
        <v>18</v>
      </c>
      <c r="N94" s="14"/>
      <c r="O94" s="29">
        <f>O95+O96</f>
        <v>1000</v>
      </c>
      <c r="P94" s="10" t="s">
        <v>18</v>
      </c>
    </row>
    <row r="95" spans="1:20" ht="15" customHeight="1">
      <c r="A95" s="1"/>
      <c r="B95" s="2" t="s">
        <v>116</v>
      </c>
      <c r="C95" s="261" t="s">
        <v>117</v>
      </c>
      <c r="D95" s="261"/>
      <c r="E95" s="261"/>
      <c r="F95" s="261"/>
      <c r="G95" s="5"/>
      <c r="H95" s="5"/>
      <c r="I95" s="5"/>
      <c r="J95" s="10" t="s">
        <v>114</v>
      </c>
      <c r="K95" s="262" t="s">
        <v>115</v>
      </c>
      <c r="L95" s="262"/>
      <c r="M95" s="10" t="s">
        <v>18</v>
      </c>
      <c r="N95" s="10"/>
      <c r="O95" s="30" t="s">
        <v>114</v>
      </c>
      <c r="P95" s="10" t="s">
        <v>18</v>
      </c>
    </row>
    <row r="96" spans="1:20" ht="15" customHeight="1">
      <c r="A96" s="1"/>
      <c r="B96" s="2" t="s">
        <v>118</v>
      </c>
      <c r="C96" s="261" t="s">
        <v>119</v>
      </c>
      <c r="D96" s="261"/>
      <c r="E96" s="261"/>
      <c r="F96" s="261"/>
      <c r="G96" s="5"/>
      <c r="H96" s="5"/>
      <c r="I96" s="5"/>
      <c r="J96" s="10" t="s">
        <v>18</v>
      </c>
      <c r="K96" s="262" t="s">
        <v>18</v>
      </c>
      <c r="L96" s="262"/>
      <c r="M96" s="10" t="s">
        <v>18</v>
      </c>
      <c r="N96" s="10"/>
      <c r="O96" s="30">
        <v>700</v>
      </c>
      <c r="P96" s="10" t="s">
        <v>18</v>
      </c>
    </row>
    <row r="97" spans="1:20" s="45" customFormat="1" ht="22.5" customHeight="1">
      <c r="A97" s="92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3"/>
      <c r="P97" s="92"/>
      <c r="T97" s="88"/>
    </row>
    <row r="98" spans="1:20" ht="12.95" customHeight="1">
      <c r="A98" s="1"/>
      <c r="B98" s="281" t="s">
        <v>120</v>
      </c>
      <c r="C98" s="281"/>
      <c r="D98" s="281"/>
      <c r="E98" s="281"/>
      <c r="F98" s="281"/>
      <c r="G98" s="281"/>
      <c r="H98" s="281"/>
      <c r="I98" s="6"/>
      <c r="J98" s="11" t="s">
        <v>121</v>
      </c>
      <c r="K98" s="282" t="s">
        <v>122</v>
      </c>
      <c r="L98" s="282"/>
      <c r="M98" s="11" t="s">
        <v>122</v>
      </c>
      <c r="N98" s="11"/>
      <c r="O98" s="26">
        <f>O99+O206+O296+O310+O531</f>
        <v>2679241.5100000007</v>
      </c>
      <c r="P98" s="87">
        <f>O98/M98*100</f>
        <v>95.600819396800318</v>
      </c>
    </row>
    <row r="99" spans="1:20" ht="12.95" customHeight="1">
      <c r="A99" s="1"/>
      <c r="B99" s="271" t="s">
        <v>123</v>
      </c>
      <c r="C99" s="271"/>
      <c r="D99" s="271"/>
      <c r="E99" s="271"/>
      <c r="F99" s="271"/>
      <c r="G99" s="271"/>
      <c r="H99" s="271"/>
      <c r="I99" s="7"/>
      <c r="J99" s="12" t="s">
        <v>124</v>
      </c>
      <c r="K99" s="272" t="s">
        <v>125</v>
      </c>
      <c r="L99" s="272"/>
      <c r="M99" s="12" t="s">
        <v>125</v>
      </c>
      <c r="N99" s="12"/>
      <c r="O99" s="27">
        <f>O100</f>
        <v>234558.6</v>
      </c>
      <c r="P99" s="33">
        <f>O99/M99*100</f>
        <v>97.5583076161234</v>
      </c>
    </row>
    <row r="100" spans="1:20" ht="12.95" customHeight="1">
      <c r="A100" s="1"/>
      <c r="B100" s="269" t="s">
        <v>13</v>
      </c>
      <c r="C100" s="269"/>
      <c r="D100" s="269"/>
      <c r="E100" s="269"/>
      <c r="F100" s="269"/>
      <c r="G100" s="269"/>
      <c r="H100" s="269"/>
      <c r="I100" s="8"/>
      <c r="J100" s="13" t="s">
        <v>124</v>
      </c>
      <c r="K100" s="270" t="s">
        <v>125</v>
      </c>
      <c r="L100" s="270"/>
      <c r="M100" s="13" t="s">
        <v>125</v>
      </c>
      <c r="N100" s="13"/>
      <c r="O100" s="28">
        <f>O101+O192</f>
        <v>234558.6</v>
      </c>
      <c r="P100" s="56">
        <f>O100/M100*100</f>
        <v>97.5583076161234</v>
      </c>
    </row>
    <row r="101" spans="1:20" ht="15" customHeight="1">
      <c r="A101" s="1"/>
      <c r="B101" s="84" t="s">
        <v>126</v>
      </c>
      <c r="C101" s="275" t="s">
        <v>127</v>
      </c>
      <c r="D101" s="275"/>
      <c r="E101" s="275"/>
      <c r="F101" s="275"/>
      <c r="G101" s="42"/>
      <c r="H101" s="42"/>
      <c r="I101" s="42"/>
      <c r="J101" s="85" t="s">
        <v>128</v>
      </c>
      <c r="K101" s="276" t="s">
        <v>129</v>
      </c>
      <c r="L101" s="276"/>
      <c r="M101" s="85" t="s">
        <v>129</v>
      </c>
      <c r="N101" s="85"/>
      <c r="O101" s="41">
        <f>O102+O114+O188</f>
        <v>187908.6</v>
      </c>
      <c r="P101" s="94">
        <f>O101/M101*100</f>
        <v>106.51198893731745</v>
      </c>
    </row>
    <row r="102" spans="1:20" s="82" customFormat="1" ht="15" customHeight="1">
      <c r="A102" s="78"/>
      <c r="B102" s="79" t="s">
        <v>130</v>
      </c>
      <c r="C102" s="279" t="s">
        <v>131</v>
      </c>
      <c r="D102" s="279"/>
      <c r="E102" s="279"/>
      <c r="F102" s="279"/>
      <c r="G102" s="80"/>
      <c r="H102" s="80"/>
      <c r="I102" s="80"/>
      <c r="J102" s="81" t="s">
        <v>132</v>
      </c>
      <c r="K102" s="280" t="s">
        <v>133</v>
      </c>
      <c r="L102" s="280"/>
      <c r="M102" s="81" t="s">
        <v>133</v>
      </c>
      <c r="N102" s="81"/>
      <c r="O102" s="66">
        <f>O103+O106+O111</f>
        <v>41713.850000000006</v>
      </c>
      <c r="P102" s="81" t="s">
        <v>18</v>
      </c>
      <c r="T102" s="83"/>
    </row>
    <row r="103" spans="1:20" s="38" customFormat="1" ht="15" customHeight="1">
      <c r="A103" s="36"/>
      <c r="B103" s="60" t="s">
        <v>134</v>
      </c>
      <c r="C103" s="267" t="s">
        <v>135</v>
      </c>
      <c r="D103" s="267"/>
      <c r="E103" s="267"/>
      <c r="F103" s="267"/>
      <c r="G103" s="37"/>
      <c r="H103" s="37"/>
      <c r="I103" s="37"/>
      <c r="J103" s="61" t="s">
        <v>136</v>
      </c>
      <c r="K103" s="268" t="s">
        <v>137</v>
      </c>
      <c r="L103" s="268"/>
      <c r="M103" s="61" t="s">
        <v>18</v>
      </c>
      <c r="N103" s="61"/>
      <c r="O103" s="64">
        <f>O104</f>
        <v>33987</v>
      </c>
      <c r="P103" s="65" t="s">
        <v>18</v>
      </c>
      <c r="T103" s="53"/>
    </row>
    <row r="104" spans="1:20" ht="15" customHeight="1">
      <c r="A104" s="1"/>
      <c r="B104" s="70" t="s">
        <v>138</v>
      </c>
      <c r="C104" s="277" t="s">
        <v>139</v>
      </c>
      <c r="D104" s="277"/>
      <c r="E104" s="277"/>
      <c r="F104" s="277"/>
      <c r="G104" s="5"/>
      <c r="H104" s="5"/>
      <c r="I104" s="5"/>
      <c r="J104" s="71" t="s">
        <v>136</v>
      </c>
      <c r="K104" s="278" t="s">
        <v>137</v>
      </c>
      <c r="L104" s="278"/>
      <c r="M104" s="71" t="s">
        <v>18</v>
      </c>
      <c r="N104" s="71"/>
      <c r="O104" s="62">
        <f>O105</f>
        <v>33987</v>
      </c>
      <c r="P104" s="63" t="s">
        <v>18</v>
      </c>
    </row>
    <row r="105" spans="1:20" ht="15" customHeight="1">
      <c r="A105" s="1"/>
      <c r="B105" s="2" t="s">
        <v>140</v>
      </c>
      <c r="C105" s="261" t="s">
        <v>141</v>
      </c>
      <c r="D105" s="261"/>
      <c r="E105" s="261"/>
      <c r="F105" s="261"/>
      <c r="G105" s="5"/>
      <c r="H105" s="5"/>
      <c r="I105" s="5"/>
      <c r="J105" s="10" t="s">
        <v>142</v>
      </c>
      <c r="K105" s="262" t="s">
        <v>143</v>
      </c>
      <c r="L105" s="262"/>
      <c r="M105" s="10" t="s">
        <v>18</v>
      </c>
      <c r="N105" s="10"/>
      <c r="O105" s="41">
        <v>33987</v>
      </c>
      <c r="P105" s="10" t="s">
        <v>18</v>
      </c>
    </row>
    <row r="106" spans="1:20" s="38" customFormat="1" ht="15" customHeight="1">
      <c r="A106" s="36"/>
      <c r="B106" s="60" t="s">
        <v>144</v>
      </c>
      <c r="C106" s="267" t="s">
        <v>145</v>
      </c>
      <c r="D106" s="267"/>
      <c r="E106" s="267"/>
      <c r="F106" s="267"/>
      <c r="G106" s="37"/>
      <c r="H106" s="37"/>
      <c r="I106" s="37"/>
      <c r="J106" s="61" t="s">
        <v>146</v>
      </c>
      <c r="K106" s="268" t="s">
        <v>147</v>
      </c>
      <c r="L106" s="268"/>
      <c r="M106" s="61" t="s">
        <v>18</v>
      </c>
      <c r="N106" s="61"/>
      <c r="O106" s="66">
        <f>O107</f>
        <v>2119.0100000000002</v>
      </c>
      <c r="P106" s="65" t="s">
        <v>18</v>
      </c>
      <c r="T106" s="53"/>
    </row>
    <row r="107" spans="1:20" ht="15" customHeight="1">
      <c r="A107" s="1"/>
      <c r="B107" s="70" t="s">
        <v>148</v>
      </c>
      <c r="C107" s="277" t="s">
        <v>145</v>
      </c>
      <c r="D107" s="277"/>
      <c r="E107" s="277"/>
      <c r="F107" s="277"/>
      <c r="G107" s="5"/>
      <c r="H107" s="5"/>
      <c r="I107" s="5"/>
      <c r="J107" s="71" t="s">
        <v>146</v>
      </c>
      <c r="K107" s="278" t="s">
        <v>147</v>
      </c>
      <c r="L107" s="278"/>
      <c r="M107" s="71" t="s">
        <v>18</v>
      </c>
      <c r="N107" s="71"/>
      <c r="O107" s="59">
        <f>O108+O109+O110</f>
        <v>2119.0100000000002</v>
      </c>
      <c r="P107" s="63" t="s">
        <v>18</v>
      </c>
    </row>
    <row r="108" spans="1:20" ht="15" customHeight="1">
      <c r="A108" s="1"/>
      <c r="B108" s="2" t="s">
        <v>149</v>
      </c>
      <c r="C108" s="261" t="s">
        <v>150</v>
      </c>
      <c r="D108" s="261"/>
      <c r="E108" s="261"/>
      <c r="F108" s="261"/>
      <c r="G108" s="5"/>
      <c r="H108" s="5"/>
      <c r="I108" s="5"/>
      <c r="J108" s="10" t="s">
        <v>153</v>
      </c>
      <c r="K108" s="262" t="s">
        <v>154</v>
      </c>
      <c r="L108" s="262"/>
      <c r="M108" s="10" t="s">
        <v>18</v>
      </c>
      <c r="N108" s="10"/>
      <c r="O108" s="41" t="s">
        <v>153</v>
      </c>
      <c r="P108" s="10" t="s">
        <v>18</v>
      </c>
    </row>
    <row r="109" spans="1:20" ht="15" customHeight="1">
      <c r="A109" s="1"/>
      <c r="B109" s="2" t="s">
        <v>155</v>
      </c>
      <c r="C109" s="261" t="s">
        <v>156</v>
      </c>
      <c r="D109" s="261"/>
      <c r="E109" s="261"/>
      <c r="F109" s="261"/>
      <c r="G109" s="5"/>
      <c r="H109" s="5"/>
      <c r="I109" s="5"/>
      <c r="J109" s="10" t="s">
        <v>157</v>
      </c>
      <c r="K109" s="262" t="s">
        <v>157</v>
      </c>
      <c r="L109" s="262"/>
      <c r="M109" s="10" t="s">
        <v>18</v>
      </c>
      <c r="N109" s="10"/>
      <c r="O109" s="41" t="s">
        <v>157</v>
      </c>
      <c r="P109" s="10" t="s">
        <v>18</v>
      </c>
    </row>
    <row r="110" spans="1:20" ht="15" customHeight="1">
      <c r="A110" s="1"/>
      <c r="B110" s="2" t="s">
        <v>151</v>
      </c>
      <c r="C110" s="261" t="s">
        <v>152</v>
      </c>
      <c r="D110" s="261"/>
      <c r="E110" s="261"/>
      <c r="F110" s="261"/>
      <c r="G110" s="5"/>
      <c r="H110" s="5"/>
      <c r="I110" s="5"/>
      <c r="J110" s="10" t="s">
        <v>18</v>
      </c>
      <c r="K110" s="262" t="s">
        <v>18</v>
      </c>
      <c r="L110" s="262"/>
      <c r="M110" s="10" t="s">
        <v>18</v>
      </c>
      <c r="N110" s="10"/>
      <c r="O110" s="41">
        <v>8.3000000000000007</v>
      </c>
      <c r="P110" s="10" t="s">
        <v>18</v>
      </c>
    </row>
    <row r="111" spans="1:20" s="38" customFormat="1" ht="15" customHeight="1">
      <c r="A111" s="36"/>
      <c r="B111" s="9" t="s">
        <v>158</v>
      </c>
      <c r="C111" s="265" t="s">
        <v>159</v>
      </c>
      <c r="D111" s="265"/>
      <c r="E111" s="265"/>
      <c r="F111" s="265"/>
      <c r="G111" s="37"/>
      <c r="H111" s="37"/>
      <c r="I111" s="37"/>
      <c r="J111" s="14" t="s">
        <v>160</v>
      </c>
      <c r="K111" s="266" t="s">
        <v>161</v>
      </c>
      <c r="L111" s="266"/>
      <c r="M111" s="14" t="s">
        <v>18</v>
      </c>
      <c r="N111" s="14"/>
      <c r="O111" s="40">
        <f>O112</f>
        <v>5607.84</v>
      </c>
      <c r="P111" s="67" t="s">
        <v>18</v>
      </c>
      <c r="T111" s="53"/>
    </row>
    <row r="112" spans="1:20" ht="15" customHeight="1">
      <c r="A112" s="1"/>
      <c r="B112" s="68" t="s">
        <v>162</v>
      </c>
      <c r="C112" s="263" t="s">
        <v>163</v>
      </c>
      <c r="D112" s="263"/>
      <c r="E112" s="263"/>
      <c r="F112" s="263"/>
      <c r="G112" s="5"/>
      <c r="H112" s="5"/>
      <c r="I112" s="5"/>
      <c r="J112" s="69" t="s">
        <v>160</v>
      </c>
      <c r="K112" s="264" t="s">
        <v>161</v>
      </c>
      <c r="L112" s="264"/>
      <c r="M112" s="69" t="s">
        <v>18</v>
      </c>
      <c r="N112" s="69"/>
      <c r="O112" s="41">
        <f>O113</f>
        <v>5607.84</v>
      </c>
      <c r="P112" s="10" t="s">
        <v>18</v>
      </c>
    </row>
    <row r="113" spans="1:20" ht="15" customHeight="1">
      <c r="A113" s="1"/>
      <c r="B113" s="2" t="s">
        <v>164</v>
      </c>
      <c r="C113" s="261" t="s">
        <v>163</v>
      </c>
      <c r="D113" s="261"/>
      <c r="E113" s="261"/>
      <c r="F113" s="261"/>
      <c r="G113" s="5"/>
      <c r="H113" s="5"/>
      <c r="I113" s="5"/>
      <c r="J113" s="10" t="s">
        <v>165</v>
      </c>
      <c r="K113" s="262">
        <v>0</v>
      </c>
      <c r="L113" s="262"/>
      <c r="M113" s="10" t="s">
        <v>18</v>
      </c>
      <c r="N113" s="10"/>
      <c r="O113" s="41">
        <v>5607.84</v>
      </c>
      <c r="P113" s="10" t="s">
        <v>18</v>
      </c>
    </row>
    <row r="114" spans="1:20" s="82" customFormat="1" ht="15" customHeight="1">
      <c r="A114" s="78"/>
      <c r="B114" s="84" t="s">
        <v>166</v>
      </c>
      <c r="C114" s="275" t="s">
        <v>167</v>
      </c>
      <c r="D114" s="275"/>
      <c r="E114" s="275"/>
      <c r="F114" s="275"/>
      <c r="G114" s="80"/>
      <c r="H114" s="80"/>
      <c r="I114" s="80"/>
      <c r="J114" s="85" t="s">
        <v>168</v>
      </c>
      <c r="K114" s="276" t="s">
        <v>169</v>
      </c>
      <c r="L114" s="276"/>
      <c r="M114" s="85" t="s">
        <v>169</v>
      </c>
      <c r="N114" s="85"/>
      <c r="O114" s="40">
        <f>O115+O129++O148+O177</f>
        <v>145728.51999999999</v>
      </c>
      <c r="P114" s="86" t="s">
        <v>18</v>
      </c>
      <c r="T114" s="83"/>
    </row>
    <row r="115" spans="1:20" s="38" customFormat="1" ht="15" customHeight="1">
      <c r="A115" s="36"/>
      <c r="B115" s="9" t="s">
        <v>170</v>
      </c>
      <c r="C115" s="265" t="s">
        <v>171</v>
      </c>
      <c r="D115" s="265"/>
      <c r="E115" s="265"/>
      <c r="F115" s="265"/>
      <c r="G115" s="37"/>
      <c r="H115" s="37"/>
      <c r="I115" s="37"/>
      <c r="J115" s="14" t="s">
        <v>172</v>
      </c>
      <c r="K115" s="266" t="s">
        <v>173</v>
      </c>
      <c r="L115" s="266"/>
      <c r="M115" s="14" t="s">
        <v>18</v>
      </c>
      <c r="N115" s="14"/>
      <c r="O115" s="40">
        <f>O116+O123+O126</f>
        <v>9395.93</v>
      </c>
      <c r="P115" s="10" t="s">
        <v>18</v>
      </c>
      <c r="T115" s="53"/>
    </row>
    <row r="116" spans="1:20" s="38" customFormat="1" ht="15" customHeight="1">
      <c r="A116" s="36"/>
      <c r="B116" s="72" t="s">
        <v>174</v>
      </c>
      <c r="C116" s="274" t="s">
        <v>175</v>
      </c>
      <c r="D116" s="274"/>
      <c r="E116" s="274"/>
      <c r="F116" s="274"/>
      <c r="G116" s="37"/>
      <c r="H116" s="37"/>
      <c r="I116" s="37"/>
      <c r="J116" s="14" t="s">
        <v>176</v>
      </c>
      <c r="K116" s="266" t="s">
        <v>177</v>
      </c>
      <c r="L116" s="266"/>
      <c r="M116" s="14" t="s">
        <v>18</v>
      </c>
      <c r="N116" s="14"/>
      <c r="O116" s="40">
        <f>O117+O118+O119+O120+O121+O122</f>
        <v>6871.24</v>
      </c>
      <c r="P116" s="67" t="s">
        <v>18</v>
      </c>
      <c r="T116" s="53"/>
    </row>
    <row r="117" spans="1:20" ht="15" customHeight="1">
      <c r="A117" s="1"/>
      <c r="B117" s="2" t="s">
        <v>185</v>
      </c>
      <c r="C117" s="261" t="s">
        <v>186</v>
      </c>
      <c r="D117" s="261"/>
      <c r="E117" s="261"/>
      <c r="F117" s="261"/>
      <c r="G117" s="5"/>
      <c r="H117" s="5"/>
      <c r="I117" s="5"/>
      <c r="J117" s="10" t="s">
        <v>187</v>
      </c>
      <c r="K117" s="262" t="s">
        <v>188</v>
      </c>
      <c r="L117" s="262"/>
      <c r="M117" s="10" t="s">
        <v>18</v>
      </c>
      <c r="N117" s="10"/>
      <c r="O117" s="59">
        <v>2061.27</v>
      </c>
      <c r="P117" s="10" t="s">
        <v>18</v>
      </c>
    </row>
    <row r="118" spans="1:20" ht="15" customHeight="1">
      <c r="A118" s="1"/>
      <c r="B118" s="2" t="s">
        <v>189</v>
      </c>
      <c r="C118" s="261" t="s">
        <v>190</v>
      </c>
      <c r="D118" s="261"/>
      <c r="E118" s="261"/>
      <c r="F118" s="261"/>
      <c r="G118" s="5"/>
      <c r="H118" s="5"/>
      <c r="I118" s="5"/>
      <c r="J118" s="10" t="s">
        <v>191</v>
      </c>
      <c r="K118" s="262" t="s">
        <v>192</v>
      </c>
      <c r="L118" s="262"/>
      <c r="M118" s="10" t="s">
        <v>18</v>
      </c>
      <c r="N118" s="10"/>
      <c r="O118" s="59">
        <v>267.48</v>
      </c>
      <c r="P118" s="10" t="s">
        <v>18</v>
      </c>
    </row>
    <row r="119" spans="1:20" ht="15" customHeight="1">
      <c r="A119" s="1"/>
      <c r="B119" s="2" t="s">
        <v>193</v>
      </c>
      <c r="C119" s="261" t="s">
        <v>194</v>
      </c>
      <c r="D119" s="261"/>
      <c r="E119" s="261"/>
      <c r="F119" s="261"/>
      <c r="G119" s="5"/>
      <c r="H119" s="5"/>
      <c r="I119" s="5"/>
      <c r="J119" s="10" t="s">
        <v>195</v>
      </c>
      <c r="K119" s="262" t="s">
        <v>195</v>
      </c>
      <c r="L119" s="262"/>
      <c r="M119" s="10" t="s">
        <v>18</v>
      </c>
      <c r="N119" s="10"/>
      <c r="O119" s="59" t="s">
        <v>195</v>
      </c>
      <c r="P119" s="10" t="s">
        <v>18</v>
      </c>
    </row>
    <row r="120" spans="1:20" ht="15" customHeight="1">
      <c r="A120" s="1"/>
      <c r="B120" s="2" t="s">
        <v>196</v>
      </c>
      <c r="C120" s="261" t="s">
        <v>197</v>
      </c>
      <c r="D120" s="261"/>
      <c r="E120" s="261"/>
      <c r="F120" s="261"/>
      <c r="G120" s="5"/>
      <c r="H120" s="5"/>
      <c r="I120" s="5"/>
      <c r="J120" s="10" t="s">
        <v>198</v>
      </c>
      <c r="K120" s="262" t="s">
        <v>199</v>
      </c>
      <c r="L120" s="262"/>
      <c r="M120" s="10" t="s">
        <v>18</v>
      </c>
      <c r="N120" s="10"/>
      <c r="O120" s="59">
        <v>2698.29</v>
      </c>
      <c r="P120" s="10" t="s">
        <v>18</v>
      </c>
    </row>
    <row r="121" spans="1:20" ht="15" customHeight="1">
      <c r="A121" s="1"/>
      <c r="B121" s="2" t="s">
        <v>200</v>
      </c>
      <c r="C121" s="261" t="s">
        <v>201</v>
      </c>
      <c r="D121" s="261"/>
      <c r="E121" s="261"/>
      <c r="F121" s="261"/>
      <c r="G121" s="5"/>
      <c r="H121" s="5"/>
      <c r="I121" s="5"/>
      <c r="J121" s="10" t="s">
        <v>202</v>
      </c>
      <c r="K121" s="262" t="s">
        <v>203</v>
      </c>
      <c r="L121" s="262"/>
      <c r="M121" s="10" t="s">
        <v>18</v>
      </c>
      <c r="N121" s="10"/>
      <c r="O121" s="59">
        <v>633.25</v>
      </c>
      <c r="P121" s="10" t="s">
        <v>18</v>
      </c>
    </row>
    <row r="122" spans="1:20" ht="15" customHeight="1">
      <c r="A122" s="1"/>
      <c r="B122" s="2" t="s">
        <v>212</v>
      </c>
      <c r="C122" s="261" t="s">
        <v>213</v>
      </c>
      <c r="D122" s="261"/>
      <c r="E122" s="261"/>
      <c r="F122" s="261"/>
      <c r="G122" s="5"/>
      <c r="H122" s="5"/>
      <c r="I122" s="5"/>
      <c r="J122" s="10" t="s">
        <v>214</v>
      </c>
      <c r="K122" s="262" t="s">
        <v>19</v>
      </c>
      <c r="L122" s="262"/>
      <c r="M122" s="10" t="s">
        <v>18</v>
      </c>
      <c r="N122" s="10"/>
      <c r="O122" s="59">
        <v>200</v>
      </c>
      <c r="P122" s="10" t="s">
        <v>18</v>
      </c>
    </row>
    <row r="123" spans="1:20" s="38" customFormat="1" ht="15" customHeight="1">
      <c r="A123" s="36"/>
      <c r="B123" s="9" t="s">
        <v>178</v>
      </c>
      <c r="C123" s="265" t="s">
        <v>179</v>
      </c>
      <c r="D123" s="265"/>
      <c r="E123" s="265"/>
      <c r="F123" s="265"/>
      <c r="G123" s="37"/>
      <c r="H123" s="37"/>
      <c r="I123" s="37"/>
      <c r="J123" s="14" t="s">
        <v>180</v>
      </c>
      <c r="K123" s="266" t="s">
        <v>181</v>
      </c>
      <c r="L123" s="266"/>
      <c r="M123" s="14" t="s">
        <v>18</v>
      </c>
      <c r="N123" s="14"/>
      <c r="O123" s="66">
        <f>O124+O125</f>
        <v>738.53000000000009</v>
      </c>
      <c r="P123" s="67" t="s">
        <v>18</v>
      </c>
      <c r="T123" s="53"/>
    </row>
    <row r="124" spans="1:20" ht="15" customHeight="1">
      <c r="A124" s="19"/>
      <c r="B124" s="2">
        <v>32121</v>
      </c>
      <c r="C124" s="261" t="s">
        <v>211</v>
      </c>
      <c r="D124" s="261"/>
      <c r="E124" s="261"/>
      <c r="F124" s="261"/>
      <c r="G124" s="5"/>
      <c r="H124" s="5"/>
      <c r="I124" s="5"/>
      <c r="J124" s="10"/>
      <c r="K124" s="10"/>
      <c r="L124" s="10"/>
      <c r="M124" s="10"/>
      <c r="N124" s="10"/>
      <c r="O124" s="59">
        <v>692.33</v>
      </c>
      <c r="P124" s="10" t="s">
        <v>18</v>
      </c>
    </row>
    <row r="125" spans="1:20" ht="15" customHeight="1">
      <c r="A125" s="19"/>
      <c r="B125" s="2">
        <v>32122</v>
      </c>
      <c r="C125" s="261" t="s">
        <v>794</v>
      </c>
      <c r="D125" s="261"/>
      <c r="E125" s="2"/>
      <c r="F125" s="2"/>
      <c r="G125" s="5"/>
      <c r="H125" s="5"/>
      <c r="I125" s="5"/>
      <c r="J125" s="10"/>
      <c r="K125" s="10"/>
      <c r="L125" s="10"/>
      <c r="M125" s="10"/>
      <c r="N125" s="10"/>
      <c r="O125" s="59">
        <v>46.2</v>
      </c>
      <c r="P125" s="10" t="s">
        <v>18</v>
      </c>
    </row>
    <row r="126" spans="1:20" s="38" customFormat="1" ht="15" customHeight="1">
      <c r="A126" s="36"/>
      <c r="B126" s="9" t="s">
        <v>182</v>
      </c>
      <c r="C126" s="265" t="s">
        <v>183</v>
      </c>
      <c r="D126" s="265"/>
      <c r="E126" s="265"/>
      <c r="F126" s="265"/>
      <c r="G126" s="37"/>
      <c r="H126" s="37"/>
      <c r="I126" s="37"/>
      <c r="J126" s="14" t="s">
        <v>184</v>
      </c>
      <c r="K126" s="266" t="s">
        <v>184</v>
      </c>
      <c r="L126" s="266"/>
      <c r="M126" s="14" t="s">
        <v>18</v>
      </c>
      <c r="N126" s="14"/>
      <c r="O126" s="66">
        <f>O127+O128</f>
        <v>1786.16</v>
      </c>
      <c r="P126" s="67" t="s">
        <v>18</v>
      </c>
      <c r="T126" s="53"/>
    </row>
    <row r="127" spans="1:20" ht="15" customHeight="1">
      <c r="A127" s="1"/>
      <c r="B127" s="2" t="s">
        <v>204</v>
      </c>
      <c r="C127" s="261" t="s">
        <v>205</v>
      </c>
      <c r="D127" s="261"/>
      <c r="E127" s="261"/>
      <c r="F127" s="261"/>
      <c r="G127" s="5"/>
      <c r="H127" s="5"/>
      <c r="I127" s="5"/>
      <c r="J127" s="10" t="s">
        <v>206</v>
      </c>
      <c r="K127" s="262" t="s">
        <v>206</v>
      </c>
      <c r="L127" s="262"/>
      <c r="M127" s="10" t="s">
        <v>18</v>
      </c>
      <c r="N127" s="10"/>
      <c r="O127" s="59">
        <v>1713.16</v>
      </c>
      <c r="P127" s="10" t="s">
        <v>18</v>
      </c>
    </row>
    <row r="128" spans="1:20" ht="15" customHeight="1">
      <c r="A128" s="1"/>
      <c r="B128" s="2" t="s">
        <v>207</v>
      </c>
      <c r="C128" s="261" t="s">
        <v>208</v>
      </c>
      <c r="D128" s="261"/>
      <c r="E128" s="261"/>
      <c r="F128" s="261"/>
      <c r="G128" s="5"/>
      <c r="H128" s="5"/>
      <c r="I128" s="5"/>
      <c r="J128" s="10" t="s">
        <v>209</v>
      </c>
      <c r="K128" s="262" t="s">
        <v>209</v>
      </c>
      <c r="L128" s="262"/>
      <c r="M128" s="10" t="s">
        <v>18</v>
      </c>
      <c r="N128" s="10"/>
      <c r="O128" s="59" t="s">
        <v>209</v>
      </c>
      <c r="P128" s="10" t="s">
        <v>18</v>
      </c>
    </row>
    <row r="129" spans="1:20" s="38" customFormat="1" ht="15" customHeight="1">
      <c r="A129" s="36"/>
      <c r="B129" s="9" t="s">
        <v>215</v>
      </c>
      <c r="C129" s="265" t="s">
        <v>216</v>
      </c>
      <c r="D129" s="265"/>
      <c r="E129" s="265"/>
      <c r="F129" s="265"/>
      <c r="G129" s="37"/>
      <c r="H129" s="37"/>
      <c r="I129" s="37"/>
      <c r="J129" s="14" t="s">
        <v>217</v>
      </c>
      <c r="K129" s="266" t="s">
        <v>218</v>
      </c>
      <c r="L129" s="266"/>
      <c r="M129" s="14" t="s">
        <v>18</v>
      </c>
      <c r="N129" s="14"/>
      <c r="O129" s="66">
        <f>O130+O136+O140+O144+O146</f>
        <v>66577.38</v>
      </c>
      <c r="P129" s="67" t="s">
        <v>18</v>
      </c>
      <c r="T129" s="53"/>
    </row>
    <row r="130" spans="1:20" s="38" customFormat="1" ht="15" customHeight="1">
      <c r="A130" s="36"/>
      <c r="B130" s="9" t="s">
        <v>219</v>
      </c>
      <c r="C130" s="265" t="s">
        <v>220</v>
      </c>
      <c r="D130" s="265"/>
      <c r="E130" s="265"/>
      <c r="F130" s="265"/>
      <c r="G130" s="37"/>
      <c r="H130" s="37"/>
      <c r="I130" s="37"/>
      <c r="J130" s="14" t="s">
        <v>221</v>
      </c>
      <c r="K130" s="266" t="s">
        <v>222</v>
      </c>
      <c r="L130" s="266"/>
      <c r="M130" s="14" t="s">
        <v>18</v>
      </c>
      <c r="N130" s="14"/>
      <c r="O130" s="66">
        <f>O131+O132+O133+O134+O135</f>
        <v>24195.5</v>
      </c>
      <c r="P130" s="67" t="s">
        <v>18</v>
      </c>
      <c r="T130" s="53"/>
    </row>
    <row r="131" spans="1:20" ht="15" customHeight="1">
      <c r="A131" s="1"/>
      <c r="B131" s="2" t="s">
        <v>245</v>
      </c>
      <c r="C131" s="261" t="s">
        <v>246</v>
      </c>
      <c r="D131" s="261"/>
      <c r="E131" s="261"/>
      <c r="F131" s="261"/>
      <c r="G131" s="5"/>
      <c r="H131" s="5"/>
      <c r="I131" s="5"/>
      <c r="J131" s="10" t="s">
        <v>247</v>
      </c>
      <c r="K131" s="262" t="s">
        <v>247</v>
      </c>
      <c r="L131" s="262"/>
      <c r="M131" s="10" t="s">
        <v>18</v>
      </c>
      <c r="N131" s="10"/>
      <c r="O131" s="59" t="s">
        <v>247</v>
      </c>
      <c r="P131" s="10" t="s">
        <v>18</v>
      </c>
    </row>
    <row r="132" spans="1:20" ht="15" customHeight="1">
      <c r="A132" s="1"/>
      <c r="B132" s="2" t="s">
        <v>248</v>
      </c>
      <c r="C132" s="261" t="s">
        <v>249</v>
      </c>
      <c r="D132" s="261"/>
      <c r="E132" s="261"/>
      <c r="F132" s="261"/>
      <c r="G132" s="5"/>
      <c r="H132" s="5"/>
      <c r="I132" s="5"/>
      <c r="J132" s="10" t="s">
        <v>250</v>
      </c>
      <c r="K132" s="262" t="s">
        <v>250</v>
      </c>
      <c r="L132" s="262"/>
      <c r="M132" s="10" t="s">
        <v>18</v>
      </c>
      <c r="N132" s="10"/>
      <c r="O132" s="59" t="s">
        <v>250</v>
      </c>
      <c r="P132" s="10" t="s">
        <v>18</v>
      </c>
    </row>
    <row r="133" spans="1:20" ht="15" customHeight="1">
      <c r="A133" s="1"/>
      <c r="B133" s="2" t="s">
        <v>251</v>
      </c>
      <c r="C133" s="261" t="s">
        <v>252</v>
      </c>
      <c r="D133" s="261"/>
      <c r="E133" s="261"/>
      <c r="F133" s="261"/>
      <c r="G133" s="5"/>
      <c r="H133" s="5"/>
      <c r="I133" s="5"/>
      <c r="J133" s="10" t="s">
        <v>253</v>
      </c>
      <c r="K133" s="262" t="s">
        <v>253</v>
      </c>
      <c r="L133" s="262"/>
      <c r="M133" s="10" t="s">
        <v>18</v>
      </c>
      <c r="N133" s="10"/>
      <c r="O133" s="59" t="s">
        <v>253</v>
      </c>
      <c r="P133" s="10" t="s">
        <v>18</v>
      </c>
    </row>
    <row r="134" spans="1:20" ht="15" customHeight="1">
      <c r="A134" s="1"/>
      <c r="B134" s="2" t="s">
        <v>254</v>
      </c>
      <c r="C134" s="261" t="s">
        <v>255</v>
      </c>
      <c r="D134" s="261"/>
      <c r="E134" s="261"/>
      <c r="F134" s="261"/>
      <c r="G134" s="5"/>
      <c r="H134" s="5"/>
      <c r="I134" s="5"/>
      <c r="J134" s="10" t="s">
        <v>256</v>
      </c>
      <c r="K134" s="262" t="s">
        <v>256</v>
      </c>
      <c r="L134" s="262"/>
      <c r="M134" s="10" t="s">
        <v>18</v>
      </c>
      <c r="N134" s="10"/>
      <c r="O134" s="59" t="s">
        <v>256</v>
      </c>
      <c r="P134" s="10" t="s">
        <v>18</v>
      </c>
    </row>
    <row r="135" spans="1:20" ht="15" customHeight="1">
      <c r="A135" s="1"/>
      <c r="B135" s="2" t="s">
        <v>257</v>
      </c>
      <c r="C135" s="261" t="s">
        <v>258</v>
      </c>
      <c r="D135" s="261"/>
      <c r="E135" s="261"/>
      <c r="F135" s="261"/>
      <c r="G135" s="5"/>
      <c r="H135" s="5"/>
      <c r="I135" s="5"/>
      <c r="J135" s="10" t="s">
        <v>259</v>
      </c>
      <c r="K135" s="262" t="s">
        <v>260</v>
      </c>
      <c r="L135" s="262"/>
      <c r="M135" s="10" t="s">
        <v>18</v>
      </c>
      <c r="N135" s="10"/>
      <c r="O135" s="59">
        <v>6273.67</v>
      </c>
      <c r="P135" s="10" t="s">
        <v>18</v>
      </c>
    </row>
    <row r="136" spans="1:20" s="38" customFormat="1" ht="15" customHeight="1">
      <c r="A136" s="36"/>
      <c r="B136" s="9" t="s">
        <v>223</v>
      </c>
      <c r="C136" s="265" t="s">
        <v>224</v>
      </c>
      <c r="D136" s="265"/>
      <c r="E136" s="265"/>
      <c r="F136" s="265"/>
      <c r="G136" s="37"/>
      <c r="H136" s="37"/>
      <c r="I136" s="37"/>
      <c r="J136" s="14" t="s">
        <v>225</v>
      </c>
      <c r="K136" s="266" t="s">
        <v>226</v>
      </c>
      <c r="L136" s="266"/>
      <c r="M136" s="14" t="s">
        <v>18</v>
      </c>
      <c r="N136" s="14"/>
      <c r="O136" s="66">
        <f>O137+O138+O139</f>
        <v>32489.77</v>
      </c>
      <c r="P136" s="67" t="s">
        <v>18</v>
      </c>
      <c r="T136" s="53"/>
    </row>
    <row r="137" spans="1:20" ht="15" customHeight="1">
      <c r="A137" s="1"/>
      <c r="B137" s="2" t="s">
        <v>261</v>
      </c>
      <c r="C137" s="261" t="s">
        <v>262</v>
      </c>
      <c r="D137" s="261"/>
      <c r="E137" s="261"/>
      <c r="F137" s="261"/>
      <c r="G137" s="5"/>
      <c r="H137" s="5"/>
      <c r="I137" s="5"/>
      <c r="J137" s="10" t="s">
        <v>263</v>
      </c>
      <c r="K137" s="262" t="s">
        <v>264</v>
      </c>
      <c r="L137" s="262"/>
      <c r="M137" s="10" t="s">
        <v>18</v>
      </c>
      <c r="N137" s="10"/>
      <c r="O137" s="59" t="s">
        <v>263</v>
      </c>
      <c r="P137" s="10" t="s">
        <v>18</v>
      </c>
    </row>
    <row r="138" spans="1:20" ht="15" customHeight="1">
      <c r="A138" s="1"/>
      <c r="B138" s="2" t="s">
        <v>265</v>
      </c>
      <c r="C138" s="261" t="s">
        <v>266</v>
      </c>
      <c r="D138" s="261"/>
      <c r="E138" s="261"/>
      <c r="F138" s="261"/>
      <c r="G138" s="5"/>
      <c r="H138" s="5"/>
      <c r="I138" s="5"/>
      <c r="J138" s="10" t="s">
        <v>267</v>
      </c>
      <c r="K138" s="262" t="s">
        <v>268</v>
      </c>
      <c r="L138" s="262"/>
      <c r="M138" s="10" t="s">
        <v>18</v>
      </c>
      <c r="N138" s="10"/>
      <c r="O138" s="59" t="s">
        <v>267</v>
      </c>
      <c r="P138" s="10" t="s">
        <v>18</v>
      </c>
    </row>
    <row r="139" spans="1:20" ht="15" customHeight="1">
      <c r="A139" s="1"/>
      <c r="B139" s="2" t="s">
        <v>269</v>
      </c>
      <c r="C139" s="261" t="s">
        <v>270</v>
      </c>
      <c r="D139" s="261"/>
      <c r="E139" s="261"/>
      <c r="F139" s="261"/>
      <c r="G139" s="5"/>
      <c r="H139" s="5"/>
      <c r="I139" s="5"/>
      <c r="J139" s="10" t="s">
        <v>271</v>
      </c>
      <c r="K139" s="262" t="s">
        <v>272</v>
      </c>
      <c r="L139" s="262"/>
      <c r="M139" s="10" t="s">
        <v>18</v>
      </c>
      <c r="N139" s="10"/>
      <c r="O139" s="59" t="s">
        <v>271</v>
      </c>
      <c r="P139" s="10" t="s">
        <v>18</v>
      </c>
    </row>
    <row r="140" spans="1:20" s="38" customFormat="1" ht="15" customHeight="1">
      <c r="A140" s="36"/>
      <c r="B140" s="9" t="s">
        <v>227</v>
      </c>
      <c r="C140" s="265" t="s">
        <v>228</v>
      </c>
      <c r="D140" s="265"/>
      <c r="E140" s="265"/>
      <c r="F140" s="265"/>
      <c r="G140" s="37"/>
      <c r="H140" s="37"/>
      <c r="I140" s="37"/>
      <c r="J140" s="14" t="s">
        <v>229</v>
      </c>
      <c r="K140" s="266" t="s">
        <v>229</v>
      </c>
      <c r="L140" s="266"/>
      <c r="M140" s="14" t="s">
        <v>18</v>
      </c>
      <c r="N140" s="14"/>
      <c r="O140" s="66">
        <f>O141+O142+O143</f>
        <v>4416.13</v>
      </c>
      <c r="P140" s="67" t="s">
        <v>18</v>
      </c>
      <c r="T140" s="53"/>
    </row>
    <row r="141" spans="1:20" ht="15" customHeight="1">
      <c r="A141" s="1"/>
      <c r="B141" s="2" t="s">
        <v>236</v>
      </c>
      <c r="C141" s="261" t="s">
        <v>237</v>
      </c>
      <c r="D141" s="261"/>
      <c r="E141" s="261"/>
      <c r="F141" s="261"/>
      <c r="G141" s="5"/>
      <c r="H141" s="5"/>
      <c r="I141" s="5"/>
      <c r="J141" s="10" t="s">
        <v>238</v>
      </c>
      <c r="K141" s="262" t="s">
        <v>238</v>
      </c>
      <c r="L141" s="262"/>
      <c r="M141" s="10" t="s">
        <v>18</v>
      </c>
      <c r="N141" s="10"/>
      <c r="O141" s="59" t="s">
        <v>238</v>
      </c>
      <c r="P141" s="10" t="s">
        <v>18</v>
      </c>
    </row>
    <row r="142" spans="1:20" ht="15" customHeight="1">
      <c r="A142" s="1"/>
      <c r="B142" s="2" t="s">
        <v>239</v>
      </c>
      <c r="C142" s="261" t="s">
        <v>240</v>
      </c>
      <c r="D142" s="261"/>
      <c r="E142" s="261"/>
      <c r="F142" s="261"/>
      <c r="G142" s="5"/>
      <c r="H142" s="5"/>
      <c r="I142" s="5"/>
      <c r="J142" s="10" t="s">
        <v>241</v>
      </c>
      <c r="K142" s="262" t="s">
        <v>241</v>
      </c>
      <c r="L142" s="262"/>
      <c r="M142" s="10" t="s">
        <v>18</v>
      </c>
      <c r="N142" s="10"/>
      <c r="O142" s="59" t="s">
        <v>241</v>
      </c>
      <c r="P142" s="10" t="s">
        <v>18</v>
      </c>
    </row>
    <row r="143" spans="1:20" ht="15" customHeight="1">
      <c r="A143" s="1"/>
      <c r="B143" s="2" t="s">
        <v>242</v>
      </c>
      <c r="C143" s="261" t="s">
        <v>243</v>
      </c>
      <c r="D143" s="261"/>
      <c r="E143" s="261"/>
      <c r="F143" s="261"/>
      <c r="G143" s="5"/>
      <c r="H143" s="5"/>
      <c r="I143" s="5"/>
      <c r="J143" s="10" t="s">
        <v>244</v>
      </c>
      <c r="K143" s="262" t="s">
        <v>244</v>
      </c>
      <c r="L143" s="262"/>
      <c r="M143" s="10" t="s">
        <v>18</v>
      </c>
      <c r="N143" s="10"/>
      <c r="O143" s="59" t="s">
        <v>244</v>
      </c>
      <c r="P143" s="10" t="s">
        <v>18</v>
      </c>
    </row>
    <row r="144" spans="1:20" s="38" customFormat="1" ht="15" customHeight="1">
      <c r="A144" s="36"/>
      <c r="B144" s="60" t="s">
        <v>230</v>
      </c>
      <c r="C144" s="267" t="s">
        <v>231</v>
      </c>
      <c r="D144" s="267"/>
      <c r="E144" s="267"/>
      <c r="F144" s="267"/>
      <c r="G144" s="37"/>
      <c r="H144" s="37"/>
      <c r="I144" s="37"/>
      <c r="J144" s="61" t="s">
        <v>232</v>
      </c>
      <c r="K144" s="268" t="s">
        <v>232</v>
      </c>
      <c r="L144" s="268"/>
      <c r="M144" s="61" t="s">
        <v>18</v>
      </c>
      <c r="N144" s="61"/>
      <c r="O144" s="66" t="str">
        <f>O145</f>
        <v>3.376,07</v>
      </c>
      <c r="P144" s="65" t="s">
        <v>18</v>
      </c>
      <c r="T144" s="53"/>
    </row>
    <row r="145" spans="1:20" ht="15" customHeight="1">
      <c r="A145" s="1"/>
      <c r="B145" s="2" t="s">
        <v>273</v>
      </c>
      <c r="C145" s="261" t="s">
        <v>274</v>
      </c>
      <c r="D145" s="261"/>
      <c r="E145" s="261"/>
      <c r="F145" s="261"/>
      <c r="G145" s="5"/>
      <c r="H145" s="5"/>
      <c r="I145" s="5"/>
      <c r="J145" s="10" t="s">
        <v>232</v>
      </c>
      <c r="K145" s="262" t="s">
        <v>232</v>
      </c>
      <c r="L145" s="262"/>
      <c r="M145" s="10" t="s">
        <v>18</v>
      </c>
      <c r="N145" s="10"/>
      <c r="O145" s="59" t="s">
        <v>232</v>
      </c>
      <c r="P145" s="10" t="s">
        <v>18</v>
      </c>
    </row>
    <row r="146" spans="1:20" s="38" customFormat="1" ht="15" customHeight="1">
      <c r="A146" s="36"/>
      <c r="B146" s="60" t="s">
        <v>233</v>
      </c>
      <c r="C146" s="267" t="s">
        <v>234</v>
      </c>
      <c r="D146" s="267"/>
      <c r="E146" s="267"/>
      <c r="F146" s="267"/>
      <c r="G146" s="37"/>
      <c r="H146" s="37"/>
      <c r="I146" s="37"/>
      <c r="J146" s="61" t="s">
        <v>235</v>
      </c>
      <c r="K146" s="268" t="s">
        <v>235</v>
      </c>
      <c r="L146" s="268"/>
      <c r="M146" s="61" t="s">
        <v>18</v>
      </c>
      <c r="N146" s="61"/>
      <c r="O146" s="66" t="str">
        <f>O147</f>
        <v>2.099,91</v>
      </c>
      <c r="P146" s="65" t="s">
        <v>18</v>
      </c>
      <c r="T146" s="53"/>
    </row>
    <row r="147" spans="1:20" ht="15" customHeight="1">
      <c r="A147" s="1"/>
      <c r="B147" s="2" t="s">
        <v>275</v>
      </c>
      <c r="C147" s="261" t="s">
        <v>234</v>
      </c>
      <c r="D147" s="261"/>
      <c r="E147" s="261"/>
      <c r="F147" s="261"/>
      <c r="G147" s="5"/>
      <c r="H147" s="5"/>
      <c r="I147" s="5"/>
      <c r="J147" s="10" t="s">
        <v>235</v>
      </c>
      <c r="K147" s="262" t="s">
        <v>235</v>
      </c>
      <c r="L147" s="262"/>
      <c r="M147" s="10" t="s">
        <v>18</v>
      </c>
      <c r="N147" s="10"/>
      <c r="O147" s="59" t="s">
        <v>235</v>
      </c>
      <c r="P147" s="10" t="s">
        <v>18</v>
      </c>
    </row>
    <row r="148" spans="1:20" s="38" customFormat="1" ht="15" customHeight="1">
      <c r="A148" s="36"/>
      <c r="B148" s="9" t="s">
        <v>278</v>
      </c>
      <c r="C148" s="265" t="s">
        <v>279</v>
      </c>
      <c r="D148" s="265"/>
      <c r="E148" s="265"/>
      <c r="F148" s="265"/>
      <c r="G148" s="37"/>
      <c r="H148" s="37"/>
      <c r="I148" s="37"/>
      <c r="J148" s="14" t="s">
        <v>280</v>
      </c>
      <c r="K148" s="266" t="s">
        <v>281</v>
      </c>
      <c r="L148" s="266"/>
      <c r="M148" s="14" t="s">
        <v>18</v>
      </c>
      <c r="N148" s="14"/>
      <c r="O148" s="66">
        <f>O149+O154+O158+O165+O167+O170+O172+O160</f>
        <v>63276.130000000005</v>
      </c>
      <c r="P148" s="67" t="s">
        <v>18</v>
      </c>
      <c r="T148" s="53"/>
    </row>
    <row r="149" spans="1:20" s="38" customFormat="1" ht="15" customHeight="1">
      <c r="A149" s="36"/>
      <c r="B149" s="9" t="s">
        <v>282</v>
      </c>
      <c r="C149" s="265" t="s">
        <v>283</v>
      </c>
      <c r="D149" s="265"/>
      <c r="E149" s="265"/>
      <c r="F149" s="265"/>
      <c r="G149" s="37"/>
      <c r="H149" s="37"/>
      <c r="I149" s="37"/>
      <c r="J149" s="14" t="s">
        <v>284</v>
      </c>
      <c r="K149" s="266" t="s">
        <v>285</v>
      </c>
      <c r="L149" s="266"/>
      <c r="M149" s="14" t="s">
        <v>18</v>
      </c>
      <c r="N149" s="14"/>
      <c r="O149" s="66">
        <f>O150+O151+O152+O153</f>
        <v>19077.05</v>
      </c>
      <c r="P149" s="67" t="s">
        <v>18</v>
      </c>
      <c r="T149" s="53"/>
    </row>
    <row r="150" spans="1:20" ht="15" customHeight="1">
      <c r="A150" s="1"/>
      <c r="B150" s="2" t="s">
        <v>324</v>
      </c>
      <c r="C150" s="261" t="s">
        <v>325</v>
      </c>
      <c r="D150" s="261"/>
      <c r="E150" s="261"/>
      <c r="F150" s="261"/>
      <c r="G150" s="5"/>
      <c r="H150" s="5"/>
      <c r="I150" s="5"/>
      <c r="J150" s="10" t="s">
        <v>326</v>
      </c>
      <c r="K150" s="262" t="s">
        <v>327</v>
      </c>
      <c r="L150" s="262"/>
      <c r="M150" s="10" t="s">
        <v>18</v>
      </c>
      <c r="N150" s="10"/>
      <c r="O150" s="59">
        <v>1355.28</v>
      </c>
      <c r="P150" s="10" t="s">
        <v>18</v>
      </c>
    </row>
    <row r="151" spans="1:20" ht="15" customHeight="1">
      <c r="A151" s="1"/>
      <c r="B151" s="2" t="s">
        <v>328</v>
      </c>
      <c r="C151" s="261" t="s">
        <v>329</v>
      </c>
      <c r="D151" s="261"/>
      <c r="E151" s="261"/>
      <c r="F151" s="261"/>
      <c r="G151" s="5"/>
      <c r="H151" s="5"/>
      <c r="I151" s="5"/>
      <c r="J151" s="10" t="s">
        <v>330</v>
      </c>
      <c r="K151" s="262" t="s">
        <v>331</v>
      </c>
      <c r="L151" s="262"/>
      <c r="M151" s="10" t="s">
        <v>18</v>
      </c>
      <c r="N151" s="10"/>
      <c r="O151" s="59">
        <v>974.16</v>
      </c>
      <c r="P151" s="10" t="s">
        <v>18</v>
      </c>
    </row>
    <row r="152" spans="1:20" ht="15" customHeight="1">
      <c r="A152" s="1"/>
      <c r="B152" s="2" t="s">
        <v>332</v>
      </c>
      <c r="C152" s="261" t="s">
        <v>333</v>
      </c>
      <c r="D152" s="261"/>
      <c r="E152" s="261"/>
      <c r="F152" s="261"/>
      <c r="G152" s="5"/>
      <c r="H152" s="5"/>
      <c r="I152" s="5"/>
      <c r="J152" s="10" t="s">
        <v>334</v>
      </c>
      <c r="K152" s="262" t="s">
        <v>335</v>
      </c>
      <c r="L152" s="262"/>
      <c r="M152" s="10" t="s">
        <v>18</v>
      </c>
      <c r="N152" s="10"/>
      <c r="O152" s="59" t="s">
        <v>334</v>
      </c>
      <c r="P152" s="10" t="s">
        <v>18</v>
      </c>
    </row>
    <row r="153" spans="1:20" ht="15" customHeight="1">
      <c r="A153" s="1"/>
      <c r="B153" s="2" t="s">
        <v>336</v>
      </c>
      <c r="C153" s="261" t="s">
        <v>337</v>
      </c>
      <c r="D153" s="261"/>
      <c r="E153" s="261"/>
      <c r="F153" s="261"/>
      <c r="G153" s="5"/>
      <c r="H153" s="5"/>
      <c r="I153" s="5"/>
      <c r="J153" s="10" t="s">
        <v>338</v>
      </c>
      <c r="K153" s="262" t="s">
        <v>339</v>
      </c>
      <c r="L153" s="262"/>
      <c r="M153" s="10" t="s">
        <v>18</v>
      </c>
      <c r="N153" s="10"/>
      <c r="O153" s="59" t="s">
        <v>338</v>
      </c>
      <c r="P153" s="10" t="s">
        <v>18</v>
      </c>
    </row>
    <row r="154" spans="1:20" s="38" customFormat="1" ht="15" customHeight="1">
      <c r="A154" s="36"/>
      <c r="B154" s="9" t="s">
        <v>286</v>
      </c>
      <c r="C154" s="265" t="s">
        <v>287</v>
      </c>
      <c r="D154" s="265"/>
      <c r="E154" s="265"/>
      <c r="F154" s="265"/>
      <c r="G154" s="37"/>
      <c r="H154" s="37"/>
      <c r="I154" s="37"/>
      <c r="J154" s="14" t="s">
        <v>288</v>
      </c>
      <c r="K154" s="266" t="s">
        <v>289</v>
      </c>
      <c r="L154" s="266"/>
      <c r="M154" s="14" t="s">
        <v>18</v>
      </c>
      <c r="N154" s="14"/>
      <c r="O154" s="66">
        <f>O155+O156+O157</f>
        <v>11955.76</v>
      </c>
      <c r="P154" s="67" t="s">
        <v>18</v>
      </c>
      <c r="T154" s="53"/>
    </row>
    <row r="155" spans="1:20" ht="15" customHeight="1">
      <c r="A155" s="1"/>
      <c r="B155" s="2" t="s">
        <v>313</v>
      </c>
      <c r="C155" s="261" t="s">
        <v>314</v>
      </c>
      <c r="D155" s="261"/>
      <c r="E155" s="261"/>
      <c r="F155" s="261"/>
      <c r="G155" s="5"/>
      <c r="H155" s="5"/>
      <c r="I155" s="5"/>
      <c r="J155" s="10" t="s">
        <v>315</v>
      </c>
      <c r="K155" s="262" t="s">
        <v>316</v>
      </c>
      <c r="L155" s="262"/>
      <c r="M155" s="10" t="s">
        <v>18</v>
      </c>
      <c r="N155" s="10"/>
      <c r="O155" s="59" t="s">
        <v>315</v>
      </c>
      <c r="P155" s="10" t="s">
        <v>18</v>
      </c>
    </row>
    <row r="156" spans="1:20" ht="15" customHeight="1">
      <c r="A156" s="1"/>
      <c r="B156" s="2" t="s">
        <v>317</v>
      </c>
      <c r="C156" s="261" t="s">
        <v>318</v>
      </c>
      <c r="D156" s="261"/>
      <c r="E156" s="261"/>
      <c r="F156" s="261"/>
      <c r="G156" s="5"/>
      <c r="H156" s="5"/>
      <c r="I156" s="5"/>
      <c r="J156" s="10" t="s">
        <v>319</v>
      </c>
      <c r="K156" s="262" t="s">
        <v>320</v>
      </c>
      <c r="L156" s="262"/>
      <c r="M156" s="10" t="s">
        <v>18</v>
      </c>
      <c r="N156" s="10"/>
      <c r="O156" s="59" t="s">
        <v>319</v>
      </c>
      <c r="P156" s="10" t="s">
        <v>18</v>
      </c>
    </row>
    <row r="157" spans="1:20" ht="15" customHeight="1">
      <c r="A157" s="1"/>
      <c r="B157" s="2" t="s">
        <v>321</v>
      </c>
      <c r="C157" s="261" t="s">
        <v>322</v>
      </c>
      <c r="D157" s="261"/>
      <c r="E157" s="261"/>
      <c r="F157" s="261"/>
      <c r="G157" s="5"/>
      <c r="H157" s="5"/>
      <c r="I157" s="5"/>
      <c r="J157" s="10" t="s">
        <v>323</v>
      </c>
      <c r="K157" s="262" t="s">
        <v>323</v>
      </c>
      <c r="L157" s="262"/>
      <c r="M157" s="10" t="s">
        <v>18</v>
      </c>
      <c r="N157" s="10"/>
      <c r="O157" s="59" t="s">
        <v>323</v>
      </c>
      <c r="P157" s="10" t="s">
        <v>18</v>
      </c>
    </row>
    <row r="158" spans="1:20" s="38" customFormat="1" ht="15" customHeight="1">
      <c r="A158" s="36"/>
      <c r="B158" s="9" t="s">
        <v>290</v>
      </c>
      <c r="C158" s="265" t="s">
        <v>291</v>
      </c>
      <c r="D158" s="265"/>
      <c r="E158" s="265"/>
      <c r="F158" s="265"/>
      <c r="G158" s="37"/>
      <c r="H158" s="37"/>
      <c r="I158" s="37"/>
      <c r="J158" s="14" t="s">
        <v>292</v>
      </c>
      <c r="K158" s="266" t="s">
        <v>293</v>
      </c>
      <c r="L158" s="266"/>
      <c r="M158" s="14" t="s">
        <v>18</v>
      </c>
      <c r="N158" s="14"/>
      <c r="O158" s="66" t="str">
        <f>O159</f>
        <v>254,88</v>
      </c>
      <c r="P158" s="67" t="s">
        <v>18</v>
      </c>
      <c r="T158" s="53"/>
    </row>
    <row r="159" spans="1:20" ht="15" customHeight="1">
      <c r="A159" s="1"/>
      <c r="B159" s="2" t="s">
        <v>340</v>
      </c>
      <c r="C159" s="261" t="s">
        <v>341</v>
      </c>
      <c r="D159" s="261"/>
      <c r="E159" s="261"/>
      <c r="F159" s="261"/>
      <c r="G159" s="5"/>
      <c r="H159" s="5"/>
      <c r="I159" s="5"/>
      <c r="J159" s="10" t="s">
        <v>292</v>
      </c>
      <c r="K159" s="262" t="s">
        <v>293</v>
      </c>
      <c r="L159" s="262"/>
      <c r="M159" s="10" t="s">
        <v>18</v>
      </c>
      <c r="N159" s="10"/>
      <c r="O159" s="59" t="s">
        <v>292</v>
      </c>
      <c r="P159" s="10" t="s">
        <v>18</v>
      </c>
    </row>
    <row r="160" spans="1:20" s="38" customFormat="1" ht="15" customHeight="1">
      <c r="A160" s="36"/>
      <c r="B160" s="9" t="s">
        <v>294</v>
      </c>
      <c r="C160" s="265" t="s">
        <v>295</v>
      </c>
      <c r="D160" s="265"/>
      <c r="E160" s="265"/>
      <c r="F160" s="265"/>
      <c r="G160" s="37"/>
      <c r="H160" s="37"/>
      <c r="I160" s="37"/>
      <c r="J160" s="14" t="s">
        <v>296</v>
      </c>
      <c r="K160" s="266" t="s">
        <v>297</v>
      </c>
      <c r="L160" s="266"/>
      <c r="M160" s="14" t="s">
        <v>18</v>
      </c>
      <c r="N160" s="14"/>
      <c r="O160" s="66">
        <f>O161+O162+O163+O164</f>
        <v>11436.09</v>
      </c>
      <c r="P160" s="67" t="s">
        <v>18</v>
      </c>
      <c r="T160" s="53"/>
    </row>
    <row r="161" spans="1:20" ht="15" customHeight="1">
      <c r="A161" s="1"/>
      <c r="B161" s="2" t="s">
        <v>344</v>
      </c>
      <c r="C161" s="261" t="s">
        <v>345</v>
      </c>
      <c r="D161" s="261"/>
      <c r="E161" s="261"/>
      <c r="F161" s="261"/>
      <c r="G161" s="5"/>
      <c r="H161" s="5"/>
      <c r="I161" s="5"/>
      <c r="J161" s="10" t="s">
        <v>346</v>
      </c>
      <c r="K161" s="262" t="s">
        <v>346</v>
      </c>
      <c r="L161" s="262"/>
      <c r="M161" s="10" t="s">
        <v>18</v>
      </c>
      <c r="N161" s="10"/>
      <c r="O161" s="59" t="s">
        <v>346</v>
      </c>
      <c r="P161" s="10" t="s">
        <v>18</v>
      </c>
    </row>
    <row r="162" spans="1:20" ht="15" customHeight="1">
      <c r="A162" s="1"/>
      <c r="B162" s="2" t="s">
        <v>347</v>
      </c>
      <c r="C162" s="261" t="s">
        <v>348</v>
      </c>
      <c r="D162" s="261"/>
      <c r="E162" s="261"/>
      <c r="F162" s="261"/>
      <c r="G162" s="5"/>
      <c r="H162" s="5"/>
      <c r="I162" s="5"/>
      <c r="J162" s="10" t="s">
        <v>349</v>
      </c>
      <c r="K162" s="262" t="s">
        <v>350</v>
      </c>
      <c r="L162" s="262"/>
      <c r="M162" s="10" t="s">
        <v>18</v>
      </c>
      <c r="N162" s="10"/>
      <c r="O162" s="59" t="s">
        <v>349</v>
      </c>
      <c r="P162" s="10" t="s">
        <v>18</v>
      </c>
    </row>
    <row r="163" spans="1:20" ht="15" customHeight="1">
      <c r="A163" s="1"/>
      <c r="B163" s="2" t="s">
        <v>351</v>
      </c>
      <c r="C163" s="261" t="s">
        <v>352</v>
      </c>
      <c r="D163" s="261"/>
      <c r="E163" s="261"/>
      <c r="F163" s="261"/>
      <c r="G163" s="5"/>
      <c r="H163" s="5"/>
      <c r="I163" s="5"/>
      <c r="J163" s="10" t="s">
        <v>353</v>
      </c>
      <c r="K163" s="262" t="s">
        <v>353</v>
      </c>
      <c r="L163" s="262"/>
      <c r="M163" s="10" t="s">
        <v>18</v>
      </c>
      <c r="N163" s="10"/>
      <c r="O163" s="59" t="s">
        <v>353</v>
      </c>
      <c r="P163" s="10" t="s">
        <v>18</v>
      </c>
    </row>
    <row r="164" spans="1:20" ht="15" customHeight="1">
      <c r="A164" s="1"/>
      <c r="B164" s="2" t="s">
        <v>354</v>
      </c>
      <c r="C164" s="261" t="s">
        <v>355</v>
      </c>
      <c r="D164" s="261"/>
      <c r="E164" s="261"/>
      <c r="F164" s="261"/>
      <c r="G164" s="5"/>
      <c r="H164" s="5"/>
      <c r="I164" s="5"/>
      <c r="J164" s="10" t="s">
        <v>356</v>
      </c>
      <c r="K164" s="262" t="s">
        <v>356</v>
      </c>
      <c r="L164" s="262"/>
      <c r="M164" s="10" t="s">
        <v>18</v>
      </c>
      <c r="N164" s="10"/>
      <c r="O164" s="59" t="s">
        <v>356</v>
      </c>
      <c r="P164" s="10" t="s">
        <v>18</v>
      </c>
    </row>
    <row r="165" spans="1:20" s="38" customFormat="1" ht="15" customHeight="1">
      <c r="A165" s="36"/>
      <c r="B165" s="9" t="s">
        <v>298</v>
      </c>
      <c r="C165" s="265" t="s">
        <v>299</v>
      </c>
      <c r="D165" s="265"/>
      <c r="E165" s="265"/>
      <c r="F165" s="265"/>
      <c r="G165" s="37"/>
      <c r="H165" s="37"/>
      <c r="I165" s="37"/>
      <c r="J165" s="14" t="s">
        <v>300</v>
      </c>
      <c r="K165" s="266" t="s">
        <v>301</v>
      </c>
      <c r="L165" s="266"/>
      <c r="M165" s="14" t="s">
        <v>18</v>
      </c>
      <c r="N165" s="14"/>
      <c r="O165" s="66" t="str">
        <f>O166</f>
        <v>6.508,18</v>
      </c>
      <c r="P165" s="67" t="s">
        <v>18</v>
      </c>
      <c r="T165" s="53"/>
    </row>
    <row r="166" spans="1:20" ht="15" customHeight="1">
      <c r="A166" s="1"/>
      <c r="B166" s="2" t="s">
        <v>357</v>
      </c>
      <c r="C166" s="261" t="s">
        <v>358</v>
      </c>
      <c r="D166" s="261"/>
      <c r="E166" s="261"/>
      <c r="F166" s="261"/>
      <c r="G166" s="5"/>
      <c r="H166" s="5"/>
      <c r="I166" s="5"/>
      <c r="J166" s="10" t="s">
        <v>300</v>
      </c>
      <c r="K166" s="262" t="s">
        <v>301</v>
      </c>
      <c r="L166" s="262"/>
      <c r="M166" s="10" t="s">
        <v>18</v>
      </c>
      <c r="N166" s="10"/>
      <c r="O166" s="59" t="s">
        <v>300</v>
      </c>
      <c r="P166" s="10" t="s">
        <v>18</v>
      </c>
    </row>
    <row r="167" spans="1:20" s="73" customFormat="1" ht="15" customHeight="1">
      <c r="A167" s="39"/>
      <c r="B167" s="9" t="s">
        <v>302</v>
      </c>
      <c r="C167" s="265" t="s">
        <v>303</v>
      </c>
      <c r="D167" s="265"/>
      <c r="E167" s="265"/>
      <c r="F167" s="265"/>
      <c r="G167" s="37"/>
      <c r="H167" s="37"/>
      <c r="I167" s="37"/>
      <c r="J167" s="14" t="s">
        <v>304</v>
      </c>
      <c r="K167" s="266" t="s">
        <v>304</v>
      </c>
      <c r="L167" s="266"/>
      <c r="M167" s="14" t="s">
        <v>18</v>
      </c>
      <c r="N167" s="14"/>
      <c r="O167" s="66">
        <f>O168+O169</f>
        <v>2947.9700000000003</v>
      </c>
      <c r="P167" s="67" t="s">
        <v>18</v>
      </c>
      <c r="T167" s="74"/>
    </row>
    <row r="168" spans="1:20" ht="15" customHeight="1">
      <c r="A168" s="1"/>
      <c r="B168" s="2" t="s">
        <v>360</v>
      </c>
      <c r="C168" s="261" t="s">
        <v>361</v>
      </c>
      <c r="D168" s="261"/>
      <c r="E168" s="261"/>
      <c r="F168" s="261"/>
      <c r="G168" s="5"/>
      <c r="H168" s="5"/>
      <c r="I168" s="5"/>
      <c r="J168" s="10" t="s">
        <v>362</v>
      </c>
      <c r="K168" s="262" t="s">
        <v>362</v>
      </c>
      <c r="L168" s="262"/>
      <c r="M168" s="10" t="s">
        <v>18</v>
      </c>
      <c r="N168" s="10"/>
      <c r="O168" s="59" t="s">
        <v>362</v>
      </c>
      <c r="P168" s="10" t="s">
        <v>18</v>
      </c>
    </row>
    <row r="169" spans="1:20" ht="15" customHeight="1">
      <c r="A169" s="1"/>
      <c r="B169" s="2" t="s">
        <v>363</v>
      </c>
      <c r="C169" s="261" t="s">
        <v>364</v>
      </c>
      <c r="D169" s="261"/>
      <c r="E169" s="261"/>
      <c r="F169" s="261"/>
      <c r="G169" s="5"/>
      <c r="H169" s="5"/>
      <c r="I169" s="5"/>
      <c r="J169" s="10" t="s">
        <v>365</v>
      </c>
      <c r="K169" s="262" t="s">
        <v>365</v>
      </c>
      <c r="L169" s="262"/>
      <c r="M169" s="10" t="s">
        <v>18</v>
      </c>
      <c r="N169" s="10"/>
      <c r="O169" s="59" t="s">
        <v>365</v>
      </c>
      <c r="P169" s="10" t="s">
        <v>18</v>
      </c>
    </row>
    <row r="170" spans="1:20" s="73" customFormat="1" ht="15" customHeight="1">
      <c r="A170" s="39"/>
      <c r="B170" s="9" t="s">
        <v>305</v>
      </c>
      <c r="C170" s="265" t="s">
        <v>306</v>
      </c>
      <c r="D170" s="265"/>
      <c r="E170" s="265"/>
      <c r="F170" s="265"/>
      <c r="G170" s="37"/>
      <c r="H170" s="37"/>
      <c r="I170" s="37"/>
      <c r="J170" s="14" t="s">
        <v>307</v>
      </c>
      <c r="K170" s="266" t="s">
        <v>308</v>
      </c>
      <c r="L170" s="266"/>
      <c r="M170" s="14" t="s">
        <v>18</v>
      </c>
      <c r="N170" s="14"/>
      <c r="O170" s="66">
        <f>O171</f>
        <v>3941.4</v>
      </c>
      <c r="P170" s="67" t="s">
        <v>18</v>
      </c>
      <c r="T170" s="74"/>
    </row>
    <row r="171" spans="1:20" ht="15" customHeight="1">
      <c r="A171" s="1"/>
      <c r="B171" s="2" t="s">
        <v>366</v>
      </c>
      <c r="C171" s="261" t="s">
        <v>367</v>
      </c>
      <c r="D171" s="261"/>
      <c r="E171" s="261"/>
      <c r="F171" s="261"/>
      <c r="G171" s="5"/>
      <c r="H171" s="5"/>
      <c r="I171" s="5"/>
      <c r="J171" s="10" t="s">
        <v>307</v>
      </c>
      <c r="K171" s="262" t="s">
        <v>308</v>
      </c>
      <c r="L171" s="262"/>
      <c r="M171" s="10" t="s">
        <v>18</v>
      </c>
      <c r="N171" s="10"/>
      <c r="O171" s="59">
        <v>3941.4</v>
      </c>
      <c r="P171" s="10" t="s">
        <v>18</v>
      </c>
    </row>
    <row r="172" spans="1:20" s="38" customFormat="1" ht="15" customHeight="1">
      <c r="A172" s="36"/>
      <c r="B172" s="9" t="s">
        <v>309</v>
      </c>
      <c r="C172" s="265" t="s">
        <v>310</v>
      </c>
      <c r="D172" s="265"/>
      <c r="E172" s="265"/>
      <c r="F172" s="265"/>
      <c r="G172" s="37"/>
      <c r="H172" s="37"/>
      <c r="I172" s="37"/>
      <c r="J172" s="14" t="s">
        <v>311</v>
      </c>
      <c r="K172" s="266" t="s">
        <v>312</v>
      </c>
      <c r="L172" s="266"/>
      <c r="M172" s="14" t="s">
        <v>18</v>
      </c>
      <c r="N172" s="14"/>
      <c r="O172" s="66">
        <f>O173+O174+O175+O176</f>
        <v>7154.8</v>
      </c>
      <c r="P172" s="67" t="s">
        <v>18</v>
      </c>
      <c r="T172" s="53"/>
    </row>
    <row r="173" spans="1:20" ht="15" customHeight="1">
      <c r="A173" s="1"/>
      <c r="B173" s="2" t="s">
        <v>368</v>
      </c>
      <c r="C173" s="261" t="s">
        <v>369</v>
      </c>
      <c r="D173" s="261"/>
      <c r="E173" s="261"/>
      <c r="F173" s="261"/>
      <c r="G173" s="5"/>
      <c r="H173" s="5"/>
      <c r="I173" s="5"/>
      <c r="J173" s="10" t="s">
        <v>370</v>
      </c>
      <c r="K173" s="262" t="s">
        <v>371</v>
      </c>
      <c r="L173" s="262"/>
      <c r="M173" s="10" t="s">
        <v>18</v>
      </c>
      <c r="N173" s="10"/>
      <c r="O173" s="59" t="s">
        <v>370</v>
      </c>
      <c r="P173" s="10" t="s">
        <v>18</v>
      </c>
    </row>
    <row r="174" spans="1:20" ht="15" customHeight="1">
      <c r="A174" s="1"/>
      <c r="B174" s="2" t="s">
        <v>372</v>
      </c>
      <c r="C174" s="261" t="s">
        <v>373</v>
      </c>
      <c r="D174" s="261"/>
      <c r="E174" s="261"/>
      <c r="F174" s="261"/>
      <c r="G174" s="5"/>
      <c r="H174" s="5"/>
      <c r="I174" s="5"/>
      <c r="J174" s="10" t="s">
        <v>374</v>
      </c>
      <c r="K174" s="262" t="s">
        <v>374</v>
      </c>
      <c r="L174" s="262"/>
      <c r="M174" s="10" t="s">
        <v>18</v>
      </c>
      <c r="N174" s="10"/>
      <c r="O174" s="59" t="s">
        <v>374</v>
      </c>
      <c r="P174" s="10" t="s">
        <v>18</v>
      </c>
    </row>
    <row r="175" spans="1:20" s="55" customFormat="1" ht="15" customHeight="1">
      <c r="A175" s="19"/>
      <c r="B175" s="2" t="s">
        <v>375</v>
      </c>
      <c r="C175" s="261" t="s">
        <v>376</v>
      </c>
      <c r="D175" s="261"/>
      <c r="E175" s="261"/>
      <c r="F175" s="261"/>
      <c r="G175" s="5"/>
      <c r="H175" s="5"/>
      <c r="I175" s="5"/>
      <c r="J175" s="10" t="s">
        <v>377</v>
      </c>
      <c r="K175" s="262" t="s">
        <v>378</v>
      </c>
      <c r="L175" s="262"/>
      <c r="M175" s="10" t="s">
        <v>18</v>
      </c>
      <c r="N175" s="10"/>
      <c r="O175" s="59">
        <f>696.73-0.01</f>
        <v>696.72</v>
      </c>
      <c r="P175" s="10" t="s">
        <v>18</v>
      </c>
      <c r="T175" s="89"/>
    </row>
    <row r="176" spans="1:20" ht="15" customHeight="1">
      <c r="A176" s="1"/>
      <c r="B176" s="2" t="s">
        <v>379</v>
      </c>
      <c r="C176" s="261" t="s">
        <v>380</v>
      </c>
      <c r="D176" s="261"/>
      <c r="E176" s="261"/>
      <c r="F176" s="261"/>
      <c r="G176" s="5"/>
      <c r="H176" s="5"/>
      <c r="I176" s="5"/>
      <c r="J176" s="10" t="s">
        <v>381</v>
      </c>
      <c r="K176" s="262" t="s">
        <v>382</v>
      </c>
      <c r="L176" s="262"/>
      <c r="M176" s="10" t="s">
        <v>18</v>
      </c>
      <c r="N176" s="10"/>
      <c r="O176" s="59" t="s">
        <v>381</v>
      </c>
      <c r="P176" s="10" t="s">
        <v>18</v>
      </c>
    </row>
    <row r="177" spans="1:20" s="38" customFormat="1" ht="15" customHeight="1">
      <c r="A177" s="36"/>
      <c r="B177" s="9" t="s">
        <v>386</v>
      </c>
      <c r="C177" s="265" t="s">
        <v>387</v>
      </c>
      <c r="D177" s="265"/>
      <c r="E177" s="265"/>
      <c r="F177" s="265"/>
      <c r="G177" s="37"/>
      <c r="H177" s="37"/>
      <c r="I177" s="37"/>
      <c r="J177" s="14" t="s">
        <v>388</v>
      </c>
      <c r="K177" s="266" t="s">
        <v>389</v>
      </c>
      <c r="L177" s="266"/>
      <c r="M177" s="14" t="s">
        <v>18</v>
      </c>
      <c r="N177" s="14"/>
      <c r="O177" s="66">
        <f>O178+O181+O183+O185</f>
        <v>6479.08</v>
      </c>
      <c r="P177" s="67" t="s">
        <v>18</v>
      </c>
      <c r="T177" s="53"/>
    </row>
    <row r="178" spans="1:20" s="38" customFormat="1" ht="15" customHeight="1">
      <c r="A178" s="36"/>
      <c r="B178" s="9" t="s">
        <v>390</v>
      </c>
      <c r="C178" s="265" t="s">
        <v>391</v>
      </c>
      <c r="D178" s="265"/>
      <c r="E178" s="265"/>
      <c r="F178" s="265"/>
      <c r="G178" s="37"/>
      <c r="H178" s="37"/>
      <c r="I178" s="37"/>
      <c r="J178" s="14" t="s">
        <v>392</v>
      </c>
      <c r="K178" s="266" t="s">
        <v>392</v>
      </c>
      <c r="L178" s="266"/>
      <c r="M178" s="14" t="s">
        <v>18</v>
      </c>
      <c r="N178" s="14"/>
      <c r="O178" s="66">
        <f>O179+O180</f>
        <v>2151.4699999999998</v>
      </c>
      <c r="P178" s="67" t="s">
        <v>18</v>
      </c>
      <c r="T178" s="53"/>
    </row>
    <row r="179" spans="1:20" ht="15" customHeight="1">
      <c r="A179" s="1"/>
      <c r="B179" s="2" t="s">
        <v>405</v>
      </c>
      <c r="C179" s="261" t="s">
        <v>406</v>
      </c>
      <c r="D179" s="261"/>
      <c r="E179" s="261"/>
      <c r="F179" s="261"/>
      <c r="G179" s="5"/>
      <c r="H179" s="5"/>
      <c r="I179" s="5"/>
      <c r="J179" s="10" t="s">
        <v>407</v>
      </c>
      <c r="K179" s="262" t="s">
        <v>407</v>
      </c>
      <c r="L179" s="262"/>
      <c r="M179" s="10" t="s">
        <v>18</v>
      </c>
      <c r="N179" s="10"/>
      <c r="O179" s="59" t="s">
        <v>407</v>
      </c>
      <c r="P179" s="10" t="s">
        <v>18</v>
      </c>
    </row>
    <row r="180" spans="1:20" ht="15" customHeight="1">
      <c r="A180" s="1"/>
      <c r="B180" s="2" t="s">
        <v>408</v>
      </c>
      <c r="C180" s="261" t="s">
        <v>409</v>
      </c>
      <c r="D180" s="261"/>
      <c r="E180" s="261"/>
      <c r="F180" s="261"/>
      <c r="G180" s="5"/>
      <c r="H180" s="5"/>
      <c r="I180" s="5"/>
      <c r="J180" s="10" t="s">
        <v>410</v>
      </c>
      <c r="K180" s="262" t="s">
        <v>410</v>
      </c>
      <c r="L180" s="262"/>
      <c r="M180" s="10" t="s">
        <v>18</v>
      </c>
      <c r="N180" s="10"/>
      <c r="O180" s="59" t="s">
        <v>410</v>
      </c>
      <c r="P180" s="10" t="s">
        <v>18</v>
      </c>
    </row>
    <row r="181" spans="1:20" s="38" customFormat="1" ht="15" customHeight="1">
      <c r="A181" s="36"/>
      <c r="B181" s="9" t="s">
        <v>393</v>
      </c>
      <c r="C181" s="265" t="s">
        <v>394</v>
      </c>
      <c r="D181" s="265"/>
      <c r="E181" s="265"/>
      <c r="F181" s="265"/>
      <c r="G181" s="37"/>
      <c r="H181" s="37"/>
      <c r="I181" s="37"/>
      <c r="J181" s="14" t="s">
        <v>395</v>
      </c>
      <c r="K181" s="266" t="s">
        <v>396</v>
      </c>
      <c r="L181" s="266"/>
      <c r="M181" s="14" t="s">
        <v>18</v>
      </c>
      <c r="N181" s="14"/>
      <c r="O181" s="66">
        <f>O182</f>
        <v>2291.8200000000002</v>
      </c>
      <c r="P181" s="67" t="s">
        <v>18</v>
      </c>
      <c r="T181" s="53"/>
    </row>
    <row r="182" spans="1:20" ht="15" customHeight="1">
      <c r="A182" s="1"/>
      <c r="B182" s="2" t="s">
        <v>411</v>
      </c>
      <c r="C182" s="261" t="s">
        <v>394</v>
      </c>
      <c r="D182" s="261"/>
      <c r="E182" s="261"/>
      <c r="F182" s="261"/>
      <c r="G182" s="5"/>
      <c r="H182" s="5"/>
      <c r="I182" s="5"/>
      <c r="J182" s="10" t="s">
        <v>395</v>
      </c>
      <c r="K182" s="262" t="s">
        <v>396</v>
      </c>
      <c r="L182" s="262"/>
      <c r="M182" s="10" t="s">
        <v>18</v>
      </c>
      <c r="N182" s="10"/>
      <c r="O182" s="59">
        <v>2291.8200000000002</v>
      </c>
      <c r="P182" s="10" t="s">
        <v>18</v>
      </c>
    </row>
    <row r="183" spans="1:20" s="38" customFormat="1" ht="15" customHeight="1">
      <c r="A183" s="36"/>
      <c r="B183" s="9" t="s">
        <v>397</v>
      </c>
      <c r="C183" s="265" t="s">
        <v>398</v>
      </c>
      <c r="D183" s="265"/>
      <c r="E183" s="265"/>
      <c r="F183" s="265"/>
      <c r="G183" s="37"/>
      <c r="H183" s="37"/>
      <c r="I183" s="37"/>
      <c r="J183" s="14" t="s">
        <v>399</v>
      </c>
      <c r="K183" s="266" t="s">
        <v>399</v>
      </c>
      <c r="L183" s="266"/>
      <c r="M183" s="14" t="s">
        <v>18</v>
      </c>
      <c r="N183" s="14"/>
      <c r="O183" s="66" t="s">
        <v>399</v>
      </c>
      <c r="P183" s="67" t="s">
        <v>18</v>
      </c>
      <c r="T183" s="53"/>
    </row>
    <row r="184" spans="1:20" ht="15" customHeight="1">
      <c r="A184" s="1"/>
      <c r="B184" s="2" t="s">
        <v>412</v>
      </c>
      <c r="C184" s="261" t="s">
        <v>413</v>
      </c>
      <c r="D184" s="261"/>
      <c r="E184" s="261"/>
      <c r="F184" s="261"/>
      <c r="G184" s="5"/>
      <c r="H184" s="5"/>
      <c r="I184" s="5"/>
      <c r="J184" s="10" t="s">
        <v>399</v>
      </c>
      <c r="K184" s="262" t="s">
        <v>399</v>
      </c>
      <c r="L184" s="262"/>
      <c r="M184" s="10" t="s">
        <v>18</v>
      </c>
      <c r="N184" s="10"/>
      <c r="O184" s="59" t="s">
        <v>399</v>
      </c>
      <c r="P184" s="10" t="s">
        <v>18</v>
      </c>
    </row>
    <row r="185" spans="1:20" s="38" customFormat="1" ht="15" customHeight="1">
      <c r="A185" s="36"/>
      <c r="B185" s="9" t="s">
        <v>402</v>
      </c>
      <c r="C185" s="265" t="s">
        <v>387</v>
      </c>
      <c r="D185" s="265"/>
      <c r="E185" s="265"/>
      <c r="F185" s="265"/>
      <c r="G185" s="37"/>
      <c r="H185" s="37"/>
      <c r="I185" s="37"/>
      <c r="J185" s="14" t="s">
        <v>403</v>
      </c>
      <c r="K185" s="266" t="s">
        <v>404</v>
      </c>
      <c r="L185" s="266"/>
      <c r="M185" s="14" t="s">
        <v>18</v>
      </c>
      <c r="N185" s="14"/>
      <c r="O185" s="66">
        <f>O186+O187</f>
        <v>1982.7</v>
      </c>
      <c r="P185" s="67" t="s">
        <v>18</v>
      </c>
      <c r="T185" s="53"/>
    </row>
    <row r="186" spans="1:20">
      <c r="A186" s="1"/>
      <c r="B186" s="2" t="s">
        <v>418</v>
      </c>
      <c r="C186" s="261" t="s">
        <v>419</v>
      </c>
      <c r="D186" s="261"/>
      <c r="E186" s="261"/>
      <c r="F186" s="261"/>
      <c r="G186" s="5"/>
      <c r="H186" s="5"/>
      <c r="I186" s="5"/>
      <c r="J186" s="10" t="s">
        <v>420</v>
      </c>
      <c r="K186" s="262" t="s">
        <v>420</v>
      </c>
      <c r="L186" s="262"/>
      <c r="M186" s="10" t="s">
        <v>18</v>
      </c>
      <c r="N186" s="10"/>
      <c r="O186" s="59" t="s">
        <v>420</v>
      </c>
      <c r="P186" s="10" t="s">
        <v>18</v>
      </c>
    </row>
    <row r="187" spans="1:20">
      <c r="A187" s="1"/>
      <c r="B187" s="2" t="s">
        <v>421</v>
      </c>
      <c r="C187" s="261" t="s">
        <v>387</v>
      </c>
      <c r="D187" s="261"/>
      <c r="E187" s="261"/>
      <c r="F187" s="261"/>
      <c r="G187" s="5"/>
      <c r="H187" s="5"/>
      <c r="I187" s="5"/>
      <c r="J187" s="10" t="s">
        <v>422</v>
      </c>
      <c r="K187" s="262" t="s">
        <v>423</v>
      </c>
      <c r="L187" s="262"/>
      <c r="M187" s="10" t="s">
        <v>18</v>
      </c>
      <c r="N187" s="10"/>
      <c r="O187" s="59">
        <v>1842.7</v>
      </c>
      <c r="P187" s="10" t="s">
        <v>18</v>
      </c>
    </row>
    <row r="188" spans="1:20" s="38" customFormat="1" ht="15" customHeight="1">
      <c r="A188" s="36"/>
      <c r="B188" s="9" t="s">
        <v>424</v>
      </c>
      <c r="C188" s="265" t="s">
        <v>425</v>
      </c>
      <c r="D188" s="265"/>
      <c r="E188" s="265"/>
      <c r="F188" s="265"/>
      <c r="G188" s="37"/>
      <c r="H188" s="37"/>
      <c r="I188" s="37"/>
      <c r="J188" s="14" t="s">
        <v>426</v>
      </c>
      <c r="K188" s="266" t="s">
        <v>427</v>
      </c>
      <c r="L188" s="266"/>
      <c r="M188" s="14" t="s">
        <v>427</v>
      </c>
      <c r="N188" s="14"/>
      <c r="O188" s="40" t="s">
        <v>426</v>
      </c>
      <c r="P188" s="67" t="s">
        <v>18</v>
      </c>
      <c r="T188" s="53"/>
    </row>
    <row r="189" spans="1:20" s="38" customFormat="1" ht="15" customHeight="1">
      <c r="A189" s="36"/>
      <c r="B189" s="9" t="s">
        <v>428</v>
      </c>
      <c r="C189" s="265" t="s">
        <v>429</v>
      </c>
      <c r="D189" s="265"/>
      <c r="E189" s="265"/>
      <c r="F189" s="265"/>
      <c r="G189" s="37"/>
      <c r="H189" s="37"/>
      <c r="I189" s="37"/>
      <c r="J189" s="14" t="s">
        <v>426</v>
      </c>
      <c r="K189" s="266" t="s">
        <v>427</v>
      </c>
      <c r="L189" s="266"/>
      <c r="M189" s="14" t="s">
        <v>18</v>
      </c>
      <c r="N189" s="14"/>
      <c r="O189" s="40" t="s">
        <v>426</v>
      </c>
      <c r="P189" s="67" t="s">
        <v>18</v>
      </c>
      <c r="T189" s="53"/>
    </row>
    <row r="190" spans="1:20" ht="15" customHeight="1">
      <c r="A190" s="1"/>
      <c r="B190" s="9" t="s">
        <v>430</v>
      </c>
      <c r="C190" s="265" t="s">
        <v>431</v>
      </c>
      <c r="D190" s="265"/>
      <c r="E190" s="265"/>
      <c r="F190" s="265"/>
      <c r="G190" s="5"/>
      <c r="H190" s="5"/>
      <c r="I190" s="5"/>
      <c r="J190" s="14" t="s">
        <v>426</v>
      </c>
      <c r="K190" s="266" t="s">
        <v>427</v>
      </c>
      <c r="L190" s="266"/>
      <c r="M190" s="14" t="s">
        <v>18</v>
      </c>
      <c r="N190" s="14"/>
      <c r="O190" s="41" t="s">
        <v>426</v>
      </c>
      <c r="P190" s="10" t="s">
        <v>18</v>
      </c>
    </row>
    <row r="191" spans="1:20" ht="15" customHeight="1">
      <c r="A191" s="1"/>
      <c r="B191" s="2" t="s">
        <v>432</v>
      </c>
      <c r="C191" s="261" t="s">
        <v>433</v>
      </c>
      <c r="D191" s="261"/>
      <c r="E191" s="261"/>
      <c r="F191" s="261"/>
      <c r="G191" s="5"/>
      <c r="H191" s="5"/>
      <c r="I191" s="5"/>
      <c r="J191" s="10" t="s">
        <v>426</v>
      </c>
      <c r="K191" s="262" t="s">
        <v>427</v>
      </c>
      <c r="L191" s="262"/>
      <c r="M191" s="10" t="s">
        <v>18</v>
      </c>
      <c r="N191" s="10"/>
      <c r="O191" s="41" t="s">
        <v>426</v>
      </c>
      <c r="P191" s="10" t="s">
        <v>18</v>
      </c>
    </row>
    <row r="192" spans="1:20" s="38" customFormat="1" ht="15" customHeight="1">
      <c r="A192" s="36"/>
      <c r="B192" s="9" t="s">
        <v>434</v>
      </c>
      <c r="C192" s="265" t="s">
        <v>435</v>
      </c>
      <c r="D192" s="265"/>
      <c r="E192" s="265"/>
      <c r="F192" s="265"/>
      <c r="G192" s="37"/>
      <c r="H192" s="37"/>
      <c r="I192" s="37"/>
      <c r="J192" s="14" t="s">
        <v>436</v>
      </c>
      <c r="K192" s="266" t="s">
        <v>437</v>
      </c>
      <c r="L192" s="266"/>
      <c r="M192" s="14" t="s">
        <v>437</v>
      </c>
      <c r="N192" s="14"/>
      <c r="O192" s="31" t="s">
        <v>436</v>
      </c>
      <c r="P192" s="10" t="s">
        <v>18</v>
      </c>
      <c r="T192" s="53"/>
    </row>
    <row r="193" spans="1:20" s="55" customFormat="1" ht="15" customHeight="1">
      <c r="A193" s="19"/>
      <c r="B193" s="9" t="s">
        <v>438</v>
      </c>
      <c r="C193" s="265" t="s">
        <v>439</v>
      </c>
      <c r="D193" s="265"/>
      <c r="E193" s="265"/>
      <c r="F193" s="265"/>
      <c r="G193" s="5"/>
      <c r="H193" s="5"/>
      <c r="I193" s="5"/>
      <c r="J193" s="14" t="s">
        <v>436</v>
      </c>
      <c r="K193" s="266" t="s">
        <v>437</v>
      </c>
      <c r="L193" s="266"/>
      <c r="M193" s="14" t="s">
        <v>437</v>
      </c>
      <c r="N193" s="14"/>
      <c r="O193" s="29">
        <f>O194+O198</f>
        <v>46650</v>
      </c>
      <c r="P193" s="10" t="s">
        <v>18</v>
      </c>
      <c r="T193" s="89"/>
    </row>
    <row r="194" spans="1:20" s="55" customFormat="1" ht="15" customHeight="1">
      <c r="A194" s="19"/>
      <c r="B194" s="9" t="s">
        <v>440</v>
      </c>
      <c r="C194" s="265" t="s">
        <v>441</v>
      </c>
      <c r="D194" s="265"/>
      <c r="E194" s="265"/>
      <c r="F194" s="265"/>
      <c r="G194" s="5"/>
      <c r="H194" s="5"/>
      <c r="I194" s="5"/>
      <c r="J194" s="14" t="s">
        <v>442</v>
      </c>
      <c r="K194" s="266" t="s">
        <v>443</v>
      </c>
      <c r="L194" s="266"/>
      <c r="M194" s="14" t="s">
        <v>18</v>
      </c>
      <c r="N194" s="14"/>
      <c r="O194" s="29" t="s">
        <v>442</v>
      </c>
      <c r="P194" s="10" t="s">
        <v>18</v>
      </c>
      <c r="T194" s="89"/>
    </row>
    <row r="195" spans="1:20" ht="15" customHeight="1">
      <c r="A195" s="1"/>
      <c r="B195" s="9" t="s">
        <v>444</v>
      </c>
      <c r="C195" s="265" t="s">
        <v>445</v>
      </c>
      <c r="D195" s="265"/>
      <c r="E195" s="265"/>
      <c r="F195" s="265"/>
      <c r="G195" s="5"/>
      <c r="H195" s="5"/>
      <c r="I195" s="5"/>
      <c r="J195" s="14" t="s">
        <v>442</v>
      </c>
      <c r="K195" s="266" t="s">
        <v>443</v>
      </c>
      <c r="L195" s="266"/>
      <c r="M195" s="14" t="s">
        <v>18</v>
      </c>
      <c r="N195" s="14"/>
      <c r="O195" s="29" t="s">
        <v>442</v>
      </c>
      <c r="P195" s="10" t="s">
        <v>18</v>
      </c>
    </row>
    <row r="196" spans="1:20" ht="15" customHeight="1">
      <c r="A196" s="1"/>
      <c r="B196" s="2" t="s">
        <v>446</v>
      </c>
      <c r="C196" s="261" t="s">
        <v>447</v>
      </c>
      <c r="D196" s="261"/>
      <c r="E196" s="261"/>
      <c r="F196" s="261"/>
      <c r="G196" s="5"/>
      <c r="H196" s="5"/>
      <c r="I196" s="5"/>
      <c r="J196" s="10" t="s">
        <v>442</v>
      </c>
      <c r="K196" s="262" t="s">
        <v>442</v>
      </c>
      <c r="L196" s="262"/>
      <c r="M196" s="10" t="s">
        <v>18</v>
      </c>
      <c r="N196" s="10"/>
      <c r="O196" s="30" t="s">
        <v>442</v>
      </c>
      <c r="P196" s="10" t="s">
        <v>18</v>
      </c>
    </row>
    <row r="197" spans="1:20" ht="15" customHeight="1">
      <c r="A197" s="1"/>
      <c r="B197" s="2" t="s">
        <v>446</v>
      </c>
      <c r="C197" s="261" t="s">
        <v>448</v>
      </c>
      <c r="D197" s="261"/>
      <c r="E197" s="261"/>
      <c r="F197" s="261"/>
      <c r="G197" s="5"/>
      <c r="H197" s="5"/>
      <c r="I197" s="5"/>
      <c r="J197" s="10" t="s">
        <v>18</v>
      </c>
      <c r="K197" s="262" t="s">
        <v>449</v>
      </c>
      <c r="L197" s="262"/>
      <c r="M197" s="10" t="s">
        <v>18</v>
      </c>
      <c r="N197" s="10"/>
      <c r="O197" s="30" t="s">
        <v>18</v>
      </c>
      <c r="P197" s="10" t="s">
        <v>18</v>
      </c>
    </row>
    <row r="198" spans="1:20" ht="15" customHeight="1">
      <c r="A198" s="1"/>
      <c r="B198" s="9" t="s">
        <v>450</v>
      </c>
      <c r="C198" s="265" t="s">
        <v>451</v>
      </c>
      <c r="D198" s="265"/>
      <c r="E198" s="265"/>
      <c r="F198" s="265"/>
      <c r="G198" s="5"/>
      <c r="H198" s="5"/>
      <c r="I198" s="5"/>
      <c r="J198" s="14" t="s">
        <v>452</v>
      </c>
      <c r="K198" s="266" t="s">
        <v>452</v>
      </c>
      <c r="L198" s="266"/>
      <c r="M198" s="14" t="s">
        <v>18</v>
      </c>
      <c r="N198" s="14"/>
      <c r="O198" s="29">
        <f>O199+O202</f>
        <v>33009</v>
      </c>
      <c r="P198" s="10" t="s">
        <v>18</v>
      </c>
    </row>
    <row r="199" spans="1:20" s="38" customFormat="1" ht="15" customHeight="1">
      <c r="A199" s="36"/>
      <c r="B199" s="9" t="s">
        <v>453</v>
      </c>
      <c r="C199" s="265" t="s">
        <v>454</v>
      </c>
      <c r="D199" s="265"/>
      <c r="E199" s="265"/>
      <c r="F199" s="265"/>
      <c r="G199" s="37"/>
      <c r="H199" s="37"/>
      <c r="I199" s="37"/>
      <c r="J199" s="14" t="s">
        <v>455</v>
      </c>
      <c r="K199" s="266" t="s">
        <v>455</v>
      </c>
      <c r="L199" s="266"/>
      <c r="M199" s="14" t="s">
        <v>18</v>
      </c>
      <c r="N199" s="14"/>
      <c r="O199" s="31">
        <f>O200+O201</f>
        <v>16260</v>
      </c>
      <c r="P199" s="10" t="s">
        <v>18</v>
      </c>
      <c r="T199" s="53"/>
    </row>
    <row r="200" spans="1:20" ht="15" customHeight="1">
      <c r="A200" s="1"/>
      <c r="B200" s="2" t="s">
        <v>463</v>
      </c>
      <c r="C200" s="261" t="s">
        <v>464</v>
      </c>
      <c r="D200" s="261"/>
      <c r="E200" s="261"/>
      <c r="F200" s="261"/>
      <c r="G200" s="5"/>
      <c r="H200" s="5"/>
      <c r="I200" s="5"/>
      <c r="J200" s="10" t="s">
        <v>465</v>
      </c>
      <c r="K200" s="262" t="s">
        <v>465</v>
      </c>
      <c r="L200" s="262"/>
      <c r="M200" s="10" t="s">
        <v>18</v>
      </c>
      <c r="N200" s="10"/>
      <c r="O200" s="30" t="s">
        <v>465</v>
      </c>
      <c r="P200" s="10" t="s">
        <v>18</v>
      </c>
    </row>
    <row r="201" spans="1:20" ht="15" customHeight="1">
      <c r="A201" s="1"/>
      <c r="B201" s="2" t="s">
        <v>466</v>
      </c>
      <c r="C201" s="261" t="s">
        <v>467</v>
      </c>
      <c r="D201" s="261"/>
      <c r="E201" s="261"/>
      <c r="F201" s="261"/>
      <c r="G201" s="5"/>
      <c r="H201" s="5"/>
      <c r="I201" s="5"/>
      <c r="J201" s="10" t="s">
        <v>468</v>
      </c>
      <c r="K201" s="262" t="s">
        <v>468</v>
      </c>
      <c r="L201" s="262"/>
      <c r="M201" s="10" t="s">
        <v>18</v>
      </c>
      <c r="N201" s="10"/>
      <c r="O201" s="30" t="s">
        <v>468</v>
      </c>
      <c r="P201" s="10" t="s">
        <v>18</v>
      </c>
    </row>
    <row r="202" spans="1:20" ht="15" customHeight="1">
      <c r="A202" s="1"/>
      <c r="B202" s="9" t="s">
        <v>456</v>
      </c>
      <c r="C202" s="265" t="s">
        <v>457</v>
      </c>
      <c r="D202" s="265"/>
      <c r="E202" s="265"/>
      <c r="F202" s="265"/>
      <c r="G202" s="5"/>
      <c r="H202" s="5"/>
      <c r="I202" s="5"/>
      <c r="J202" s="14" t="s">
        <v>458</v>
      </c>
      <c r="K202" s="266" t="s">
        <v>458</v>
      </c>
      <c r="L202" s="266"/>
      <c r="M202" s="14" t="s">
        <v>18</v>
      </c>
      <c r="N202" s="14"/>
      <c r="O202" s="29">
        <f>O203+O204</f>
        <v>16749</v>
      </c>
      <c r="P202" s="10" t="s">
        <v>18</v>
      </c>
    </row>
    <row r="203" spans="1:20" ht="15" customHeight="1">
      <c r="A203" s="1"/>
      <c r="B203" s="2" t="s">
        <v>459</v>
      </c>
      <c r="C203" s="261" t="s">
        <v>461</v>
      </c>
      <c r="D203" s="261"/>
      <c r="E203" s="261"/>
      <c r="F203" s="261"/>
      <c r="G203" s="5"/>
      <c r="H203" s="5"/>
      <c r="I203" s="5"/>
      <c r="J203" s="10" t="s">
        <v>462</v>
      </c>
      <c r="K203" s="262" t="s">
        <v>462</v>
      </c>
      <c r="L203" s="262"/>
      <c r="M203" s="10" t="s">
        <v>18</v>
      </c>
      <c r="N203" s="10"/>
      <c r="O203" s="30" t="s">
        <v>462</v>
      </c>
      <c r="P203" s="10" t="s">
        <v>18</v>
      </c>
    </row>
    <row r="204" spans="1:20" ht="15" customHeight="1">
      <c r="A204" s="1"/>
      <c r="B204" s="2" t="s">
        <v>459</v>
      </c>
      <c r="C204" s="261" t="s">
        <v>469</v>
      </c>
      <c r="D204" s="261"/>
      <c r="E204" s="261"/>
      <c r="F204" s="261"/>
      <c r="G204" s="5"/>
      <c r="H204" s="5"/>
      <c r="I204" s="5"/>
      <c r="J204" s="10" t="s">
        <v>470</v>
      </c>
      <c r="K204" s="262" t="s">
        <v>470</v>
      </c>
      <c r="L204" s="262"/>
      <c r="M204" s="10" t="s">
        <v>18</v>
      </c>
      <c r="N204" s="10"/>
      <c r="O204" s="30" t="s">
        <v>470</v>
      </c>
      <c r="P204" s="10" t="s">
        <v>18</v>
      </c>
    </row>
    <row r="205" spans="1:20" ht="3.9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20"/>
      <c r="P205" s="1"/>
    </row>
    <row r="206" spans="1:20" ht="12.95" customHeight="1">
      <c r="A206" s="1"/>
      <c r="B206" s="271" t="s">
        <v>10</v>
      </c>
      <c r="C206" s="271"/>
      <c r="D206" s="271"/>
      <c r="E206" s="271"/>
      <c r="F206" s="271"/>
      <c r="G206" s="271"/>
      <c r="H206" s="271"/>
      <c r="I206" s="7"/>
      <c r="J206" s="12" t="s">
        <v>477</v>
      </c>
      <c r="K206" s="272" t="s">
        <v>12</v>
      </c>
      <c r="L206" s="272"/>
      <c r="M206" s="12" t="s">
        <v>12</v>
      </c>
      <c r="N206" s="12"/>
      <c r="O206" s="27" t="s">
        <v>477</v>
      </c>
      <c r="P206" s="33">
        <f>O206/M206*100</f>
        <v>37.412294202036307</v>
      </c>
    </row>
    <row r="207" spans="1:20" ht="12.95" customHeight="1">
      <c r="A207" s="1"/>
      <c r="B207" s="269" t="s">
        <v>13</v>
      </c>
      <c r="C207" s="269"/>
      <c r="D207" s="269"/>
      <c r="E207" s="269"/>
      <c r="F207" s="269"/>
      <c r="G207" s="269"/>
      <c r="H207" s="269"/>
      <c r="I207" s="8"/>
      <c r="J207" s="13" t="s">
        <v>477</v>
      </c>
      <c r="K207" s="270" t="s">
        <v>12</v>
      </c>
      <c r="L207" s="270"/>
      <c r="M207" s="13" t="s">
        <v>12</v>
      </c>
      <c r="N207" s="13"/>
      <c r="O207" s="28">
        <f>O208+O258</f>
        <v>7104.4400000000005</v>
      </c>
      <c r="P207" s="56">
        <f>O207/M207*100</f>
        <v>38.635906326781658</v>
      </c>
    </row>
    <row r="208" spans="1:20" s="38" customFormat="1" ht="15" customHeight="1">
      <c r="A208" s="36"/>
      <c r="B208" s="9" t="s">
        <v>126</v>
      </c>
      <c r="C208" s="265" t="s">
        <v>127</v>
      </c>
      <c r="D208" s="265"/>
      <c r="E208" s="265"/>
      <c r="F208" s="265"/>
      <c r="G208" s="37"/>
      <c r="H208" s="37"/>
      <c r="I208" s="37"/>
      <c r="J208" s="14" t="s">
        <v>478</v>
      </c>
      <c r="K208" s="266" t="s">
        <v>479</v>
      </c>
      <c r="L208" s="266"/>
      <c r="M208" s="14" t="s">
        <v>479</v>
      </c>
      <c r="N208" s="14"/>
      <c r="O208" s="40">
        <f>O209+O254</f>
        <v>3258.59</v>
      </c>
      <c r="P208" s="10" t="s">
        <v>18</v>
      </c>
      <c r="T208" s="53"/>
    </row>
    <row r="209" spans="1:20" ht="15" customHeight="1">
      <c r="A209" s="1"/>
      <c r="B209" s="9" t="s">
        <v>166</v>
      </c>
      <c r="C209" s="265" t="s">
        <v>167</v>
      </c>
      <c r="D209" s="265"/>
      <c r="E209" s="265"/>
      <c r="F209" s="265"/>
      <c r="G209" s="5"/>
      <c r="H209" s="5"/>
      <c r="I209" s="5"/>
      <c r="J209" s="14" t="s">
        <v>480</v>
      </c>
      <c r="K209" s="266" t="s">
        <v>479</v>
      </c>
      <c r="L209" s="266"/>
      <c r="M209" s="14" t="s">
        <v>479</v>
      </c>
      <c r="N209" s="14"/>
      <c r="O209" s="41">
        <f>O210+O215+O231+O244</f>
        <v>3257.03</v>
      </c>
      <c r="P209" s="10" t="s">
        <v>18</v>
      </c>
    </row>
    <row r="210" spans="1:20" s="38" customFormat="1" ht="15" customHeight="1">
      <c r="A210" s="36"/>
      <c r="B210" s="9" t="s">
        <v>170</v>
      </c>
      <c r="C210" s="265" t="s">
        <v>171</v>
      </c>
      <c r="D210" s="265"/>
      <c r="E210" s="265"/>
      <c r="F210" s="265"/>
      <c r="G210" s="37"/>
      <c r="H210" s="37"/>
      <c r="I210" s="37"/>
      <c r="J210" s="14" t="s">
        <v>481</v>
      </c>
      <c r="K210" s="266" t="s">
        <v>18</v>
      </c>
      <c r="L210" s="266"/>
      <c r="M210" s="14" t="s">
        <v>18</v>
      </c>
      <c r="N210" s="14"/>
      <c r="O210" s="40">
        <f>O211+O213</f>
        <v>1625.96</v>
      </c>
      <c r="P210" s="10" t="s">
        <v>18</v>
      </c>
      <c r="T210" s="53"/>
    </row>
    <row r="211" spans="1:20" ht="15" customHeight="1">
      <c r="A211" s="1"/>
      <c r="B211" s="9" t="s">
        <v>174</v>
      </c>
      <c r="C211" s="265" t="s">
        <v>175</v>
      </c>
      <c r="D211" s="265"/>
      <c r="E211" s="265"/>
      <c r="F211" s="265"/>
      <c r="G211" s="5"/>
      <c r="H211" s="5"/>
      <c r="I211" s="5"/>
      <c r="J211" s="14" t="s">
        <v>481</v>
      </c>
      <c r="K211" s="266" t="s">
        <v>18</v>
      </c>
      <c r="L211" s="266"/>
      <c r="M211" s="14" t="s">
        <v>18</v>
      </c>
      <c r="N211" s="14"/>
      <c r="O211" s="41" t="str">
        <f>O212</f>
        <v>1.400,96</v>
      </c>
      <c r="P211" s="10" t="s">
        <v>18</v>
      </c>
    </row>
    <row r="212" spans="1:20" ht="15" customHeight="1">
      <c r="A212" s="1"/>
      <c r="B212" s="2" t="s">
        <v>185</v>
      </c>
      <c r="C212" s="261" t="s">
        <v>186</v>
      </c>
      <c r="D212" s="261"/>
      <c r="E212" s="261"/>
      <c r="F212" s="261"/>
      <c r="G212" s="5"/>
      <c r="H212" s="5"/>
      <c r="I212" s="5"/>
      <c r="J212" s="10" t="s">
        <v>481</v>
      </c>
      <c r="K212" s="262" t="s">
        <v>18</v>
      </c>
      <c r="L212" s="262"/>
      <c r="M212" s="10" t="s">
        <v>18</v>
      </c>
      <c r="N212" s="10"/>
      <c r="O212" s="41" t="s">
        <v>481</v>
      </c>
      <c r="P212" s="10" t="s">
        <v>18</v>
      </c>
    </row>
    <row r="213" spans="1:20" ht="15" customHeight="1">
      <c r="A213" s="19"/>
      <c r="B213" s="2">
        <v>32112</v>
      </c>
      <c r="C213" s="213" t="s">
        <v>1027</v>
      </c>
      <c r="D213" s="2"/>
      <c r="E213" s="2"/>
      <c r="F213" s="2"/>
      <c r="G213" s="5"/>
      <c r="H213" s="5"/>
      <c r="I213" s="5"/>
      <c r="J213" s="10"/>
      <c r="K213" s="10"/>
      <c r="L213" s="10">
        <v>0</v>
      </c>
      <c r="M213" s="10">
        <v>0</v>
      </c>
      <c r="N213" s="10">
        <v>0</v>
      </c>
      <c r="O213" s="41">
        <v>225</v>
      </c>
      <c r="P213" s="10"/>
    </row>
    <row r="214" spans="1:20" ht="15" customHeight="1">
      <c r="A214" s="1"/>
      <c r="B214" s="2" t="s">
        <v>196</v>
      </c>
      <c r="C214" s="261" t="s">
        <v>197</v>
      </c>
      <c r="D214" s="261"/>
      <c r="E214" s="261"/>
      <c r="F214" s="261"/>
      <c r="G214" s="5"/>
      <c r="H214" s="5"/>
      <c r="I214" s="5"/>
      <c r="J214" s="10" t="s">
        <v>18</v>
      </c>
      <c r="K214" s="262" t="s">
        <v>18</v>
      </c>
      <c r="L214" s="262"/>
      <c r="M214" s="10" t="s">
        <v>18</v>
      </c>
      <c r="N214" s="10"/>
      <c r="O214" s="41" t="s">
        <v>18</v>
      </c>
      <c r="P214" s="10" t="s">
        <v>18</v>
      </c>
    </row>
    <row r="215" spans="1:20" s="38" customFormat="1" ht="15" customHeight="1">
      <c r="A215" s="36"/>
      <c r="B215" s="9" t="s">
        <v>215</v>
      </c>
      <c r="C215" s="265" t="s">
        <v>216</v>
      </c>
      <c r="D215" s="265"/>
      <c r="E215" s="265"/>
      <c r="F215" s="265"/>
      <c r="G215" s="37"/>
      <c r="H215" s="37"/>
      <c r="I215" s="37"/>
      <c r="J215" s="14" t="s">
        <v>482</v>
      </c>
      <c r="K215" s="266" t="s">
        <v>483</v>
      </c>
      <c r="L215" s="266"/>
      <c r="M215" s="14" t="s">
        <v>18</v>
      </c>
      <c r="N215" s="14"/>
      <c r="O215" s="40" t="s">
        <v>482</v>
      </c>
      <c r="P215" s="10" t="s">
        <v>18</v>
      </c>
      <c r="T215" s="53"/>
    </row>
    <row r="216" spans="1:20" ht="15" customHeight="1">
      <c r="A216" s="1"/>
      <c r="B216" s="9" t="s">
        <v>219</v>
      </c>
      <c r="C216" s="265" t="s">
        <v>220</v>
      </c>
      <c r="D216" s="265"/>
      <c r="E216" s="265"/>
      <c r="F216" s="265"/>
      <c r="G216" s="5"/>
      <c r="H216" s="5"/>
      <c r="I216" s="5"/>
      <c r="J216" s="14" t="s">
        <v>484</v>
      </c>
      <c r="K216" s="266" t="s">
        <v>483</v>
      </c>
      <c r="L216" s="266"/>
      <c r="M216" s="14" t="s">
        <v>18</v>
      </c>
      <c r="N216" s="14"/>
      <c r="O216" s="41" t="s">
        <v>484</v>
      </c>
      <c r="P216" s="10" t="s">
        <v>18</v>
      </c>
    </row>
    <row r="217" spans="1:20" ht="15" customHeight="1">
      <c r="A217" s="1"/>
      <c r="B217" s="2" t="s">
        <v>257</v>
      </c>
      <c r="C217" s="261" t="s">
        <v>258</v>
      </c>
      <c r="D217" s="261"/>
      <c r="E217" s="261"/>
      <c r="F217" s="261"/>
      <c r="G217" s="5"/>
      <c r="H217" s="5"/>
      <c r="I217" s="5"/>
      <c r="J217" s="10" t="s">
        <v>484</v>
      </c>
      <c r="K217" s="262" t="s">
        <v>488</v>
      </c>
      <c r="L217" s="262"/>
      <c r="M217" s="10" t="s">
        <v>18</v>
      </c>
      <c r="N217" s="10"/>
      <c r="O217" s="41" t="s">
        <v>484</v>
      </c>
      <c r="P217" s="10" t="s">
        <v>18</v>
      </c>
    </row>
    <row r="218" spans="1:20" ht="15" customHeight="1">
      <c r="A218" s="1"/>
      <c r="B218" s="9" t="s">
        <v>485</v>
      </c>
      <c r="C218" s="265" t="s">
        <v>486</v>
      </c>
      <c r="D218" s="265"/>
      <c r="E218" s="265"/>
      <c r="F218" s="265"/>
      <c r="G218" s="5"/>
      <c r="H218" s="5"/>
      <c r="I218" s="5"/>
      <c r="J218" s="14" t="s">
        <v>487</v>
      </c>
      <c r="K218" s="266" t="s">
        <v>18</v>
      </c>
      <c r="L218" s="266"/>
      <c r="M218" s="14" t="s">
        <v>18</v>
      </c>
      <c r="N218" s="14"/>
      <c r="O218" s="41" t="s">
        <v>487</v>
      </c>
      <c r="P218" s="10" t="s">
        <v>18</v>
      </c>
    </row>
    <row r="219" spans="1:20" ht="15" customHeight="1">
      <c r="A219" s="1"/>
      <c r="B219" s="2" t="s">
        <v>489</v>
      </c>
      <c r="C219" s="261" t="s">
        <v>490</v>
      </c>
      <c r="D219" s="261"/>
      <c r="E219" s="261"/>
      <c r="F219" s="261"/>
      <c r="G219" s="5"/>
      <c r="H219" s="5"/>
      <c r="I219" s="5"/>
      <c r="J219" s="10" t="s">
        <v>487</v>
      </c>
      <c r="K219" s="262" t="s">
        <v>18</v>
      </c>
      <c r="L219" s="262"/>
      <c r="M219" s="10" t="s">
        <v>18</v>
      </c>
      <c r="N219" s="10"/>
      <c r="O219" s="41" t="s">
        <v>487</v>
      </c>
      <c r="P219" s="10" t="s">
        <v>18</v>
      </c>
    </row>
    <row r="220" spans="1:20" ht="15" customHeight="1">
      <c r="A220" s="1"/>
      <c r="B220" s="9" t="s">
        <v>223</v>
      </c>
      <c r="C220" s="265" t="s">
        <v>224</v>
      </c>
      <c r="D220" s="265"/>
      <c r="E220" s="265"/>
      <c r="F220" s="265"/>
      <c r="G220" s="5"/>
      <c r="H220" s="5"/>
      <c r="I220" s="5"/>
      <c r="J220" s="14" t="s">
        <v>18</v>
      </c>
      <c r="K220" s="266" t="s">
        <v>18</v>
      </c>
      <c r="L220" s="266"/>
      <c r="M220" s="14" t="s">
        <v>18</v>
      </c>
      <c r="N220" s="14"/>
      <c r="O220" s="41" t="s">
        <v>18</v>
      </c>
      <c r="P220" s="10" t="s">
        <v>18</v>
      </c>
    </row>
    <row r="221" spans="1:20" ht="15" customHeight="1">
      <c r="A221" s="1"/>
      <c r="B221" s="9" t="s">
        <v>227</v>
      </c>
      <c r="C221" s="265" t="s">
        <v>228</v>
      </c>
      <c r="D221" s="265"/>
      <c r="E221" s="265"/>
      <c r="F221" s="265"/>
      <c r="G221" s="5"/>
      <c r="H221" s="5"/>
      <c r="I221" s="5"/>
      <c r="J221" s="14" t="s">
        <v>18</v>
      </c>
      <c r="K221" s="266" t="s">
        <v>18</v>
      </c>
      <c r="L221" s="266"/>
      <c r="M221" s="14" t="s">
        <v>18</v>
      </c>
      <c r="N221" s="14"/>
      <c r="O221" s="41" t="s">
        <v>18</v>
      </c>
      <c r="P221" s="10" t="s">
        <v>18</v>
      </c>
    </row>
    <row r="222" spans="1:20" ht="15" customHeight="1">
      <c r="A222" s="1"/>
      <c r="B222" s="9" t="s">
        <v>230</v>
      </c>
      <c r="C222" s="265" t="s">
        <v>231</v>
      </c>
      <c r="D222" s="265"/>
      <c r="E222" s="265"/>
      <c r="F222" s="265"/>
      <c r="G222" s="5"/>
      <c r="H222" s="5"/>
      <c r="I222" s="5"/>
      <c r="J222" s="14" t="s">
        <v>18</v>
      </c>
      <c r="K222" s="266" t="s">
        <v>18</v>
      </c>
      <c r="L222" s="266"/>
      <c r="M222" s="14" t="s">
        <v>18</v>
      </c>
      <c r="N222" s="14"/>
      <c r="O222" s="41" t="s">
        <v>18</v>
      </c>
      <c r="P222" s="10" t="s">
        <v>18</v>
      </c>
    </row>
    <row r="223" spans="1:20" ht="15" customHeight="1">
      <c r="A223" s="1"/>
      <c r="B223" s="2" t="s">
        <v>236</v>
      </c>
      <c r="C223" s="261" t="s">
        <v>237</v>
      </c>
      <c r="D223" s="261"/>
      <c r="E223" s="261"/>
      <c r="F223" s="261"/>
      <c r="G223" s="5"/>
      <c r="H223" s="5"/>
      <c r="I223" s="5"/>
      <c r="J223" s="10" t="s">
        <v>18</v>
      </c>
      <c r="K223" s="262" t="s">
        <v>18</v>
      </c>
      <c r="L223" s="262"/>
      <c r="M223" s="10" t="s">
        <v>18</v>
      </c>
      <c r="N223" s="10"/>
      <c r="O223" s="41" t="s">
        <v>18</v>
      </c>
      <c r="P223" s="10" t="s">
        <v>18</v>
      </c>
    </row>
    <row r="224" spans="1:20" ht="15" customHeight="1">
      <c r="A224" s="1"/>
      <c r="B224" s="2" t="s">
        <v>239</v>
      </c>
      <c r="C224" s="261" t="s">
        <v>240</v>
      </c>
      <c r="D224" s="261"/>
      <c r="E224" s="261"/>
      <c r="F224" s="261"/>
      <c r="G224" s="5"/>
      <c r="H224" s="5"/>
      <c r="I224" s="5"/>
      <c r="J224" s="10" t="s">
        <v>18</v>
      </c>
      <c r="K224" s="262" t="s">
        <v>18</v>
      </c>
      <c r="L224" s="262"/>
      <c r="M224" s="10" t="s">
        <v>18</v>
      </c>
      <c r="N224" s="10"/>
      <c r="O224" s="41" t="s">
        <v>18</v>
      </c>
      <c r="P224" s="10" t="s">
        <v>18</v>
      </c>
    </row>
    <row r="225" spans="1:20" ht="15" customHeight="1">
      <c r="A225" s="1"/>
      <c r="B225" s="2" t="s">
        <v>245</v>
      </c>
      <c r="C225" s="261" t="s">
        <v>246</v>
      </c>
      <c r="D225" s="261"/>
      <c r="E225" s="261"/>
      <c r="F225" s="261"/>
      <c r="G225" s="5"/>
      <c r="H225" s="5"/>
      <c r="I225" s="5"/>
      <c r="J225" s="10" t="s">
        <v>18</v>
      </c>
      <c r="K225" s="262" t="s">
        <v>18</v>
      </c>
      <c r="L225" s="262"/>
      <c r="M225" s="10" t="s">
        <v>18</v>
      </c>
      <c r="N225" s="10"/>
      <c r="O225" s="41" t="s">
        <v>18</v>
      </c>
      <c r="P225" s="10" t="s">
        <v>18</v>
      </c>
    </row>
    <row r="226" spans="1:20" ht="15" customHeight="1">
      <c r="A226" s="1"/>
      <c r="B226" s="2" t="s">
        <v>251</v>
      </c>
      <c r="C226" s="261" t="s">
        <v>252</v>
      </c>
      <c r="D226" s="261"/>
      <c r="E226" s="261"/>
      <c r="F226" s="261"/>
      <c r="G226" s="5"/>
      <c r="H226" s="5"/>
      <c r="I226" s="5"/>
      <c r="J226" s="10" t="s">
        <v>18</v>
      </c>
      <c r="K226" s="262" t="s">
        <v>18</v>
      </c>
      <c r="L226" s="262"/>
      <c r="M226" s="10" t="s">
        <v>18</v>
      </c>
      <c r="N226" s="10"/>
      <c r="O226" s="41" t="s">
        <v>18</v>
      </c>
      <c r="P226" s="10" t="s">
        <v>18</v>
      </c>
    </row>
    <row r="227" spans="1:20" ht="13.5" customHeight="1">
      <c r="A227" s="1"/>
      <c r="B227" s="2" t="s">
        <v>254</v>
      </c>
      <c r="C227" s="261" t="s">
        <v>255</v>
      </c>
      <c r="D227" s="261"/>
      <c r="E227" s="261"/>
      <c r="F227" s="261"/>
      <c r="G227" s="5"/>
      <c r="H227" s="5"/>
      <c r="I227" s="5"/>
      <c r="J227" s="10" t="s">
        <v>18</v>
      </c>
      <c r="K227" s="262" t="s">
        <v>18</v>
      </c>
      <c r="L227" s="262"/>
      <c r="M227" s="10" t="s">
        <v>18</v>
      </c>
      <c r="N227" s="10"/>
      <c r="O227" s="41" t="s">
        <v>18</v>
      </c>
      <c r="P227" s="10" t="s">
        <v>18</v>
      </c>
    </row>
    <row r="228" spans="1:20" ht="15" customHeight="1">
      <c r="A228" s="1"/>
      <c r="B228" s="2" t="s">
        <v>261</v>
      </c>
      <c r="C228" s="261" t="s">
        <v>262</v>
      </c>
      <c r="D228" s="261"/>
      <c r="E228" s="261"/>
      <c r="F228" s="261"/>
      <c r="G228" s="5"/>
      <c r="H228" s="5"/>
      <c r="I228" s="5"/>
      <c r="J228" s="10" t="s">
        <v>18</v>
      </c>
      <c r="K228" s="262" t="s">
        <v>18</v>
      </c>
      <c r="L228" s="262"/>
      <c r="M228" s="10" t="s">
        <v>18</v>
      </c>
      <c r="N228" s="10"/>
      <c r="O228" s="41" t="s">
        <v>18</v>
      </c>
      <c r="P228" s="10" t="s">
        <v>18</v>
      </c>
    </row>
    <row r="229" spans="1:20" ht="15" customHeight="1">
      <c r="A229" s="1"/>
      <c r="B229" s="2" t="s">
        <v>273</v>
      </c>
      <c r="C229" s="261" t="s">
        <v>274</v>
      </c>
      <c r="D229" s="261"/>
      <c r="E229" s="261"/>
      <c r="F229" s="261"/>
      <c r="G229" s="5"/>
      <c r="H229" s="5"/>
      <c r="I229" s="5"/>
      <c r="J229" s="10" t="s">
        <v>18</v>
      </c>
      <c r="K229" s="262" t="s">
        <v>18</v>
      </c>
      <c r="L229" s="262"/>
      <c r="M229" s="10" t="s">
        <v>18</v>
      </c>
      <c r="N229" s="10"/>
      <c r="O229" s="41" t="s">
        <v>18</v>
      </c>
      <c r="P229" s="10" t="s">
        <v>18</v>
      </c>
    </row>
    <row r="230" spans="1:20" ht="15" customHeight="1">
      <c r="A230" s="1"/>
      <c r="B230" s="2" t="s">
        <v>248</v>
      </c>
      <c r="C230" s="261" t="s">
        <v>249</v>
      </c>
      <c r="D230" s="261"/>
      <c r="E230" s="261"/>
      <c r="F230" s="261"/>
      <c r="G230" s="5"/>
      <c r="H230" s="5"/>
      <c r="I230" s="5"/>
      <c r="J230" s="10" t="s">
        <v>18</v>
      </c>
      <c r="K230" s="262" t="s">
        <v>488</v>
      </c>
      <c r="L230" s="262"/>
      <c r="M230" s="10" t="s">
        <v>18</v>
      </c>
      <c r="N230" s="10"/>
      <c r="O230" s="41" t="s">
        <v>18</v>
      </c>
      <c r="P230" s="10" t="s">
        <v>18</v>
      </c>
    </row>
    <row r="231" spans="1:20" s="38" customFormat="1" ht="15" customHeight="1">
      <c r="A231" s="36"/>
      <c r="B231" s="9" t="s">
        <v>278</v>
      </c>
      <c r="C231" s="265" t="s">
        <v>279</v>
      </c>
      <c r="D231" s="265"/>
      <c r="E231" s="265"/>
      <c r="F231" s="265"/>
      <c r="G231" s="37"/>
      <c r="H231" s="37"/>
      <c r="I231" s="37"/>
      <c r="J231" s="14" t="s">
        <v>491</v>
      </c>
      <c r="K231" s="266" t="s">
        <v>492</v>
      </c>
      <c r="L231" s="266"/>
      <c r="M231" s="14" t="s">
        <v>18</v>
      </c>
      <c r="N231" s="14"/>
      <c r="O231" s="40" t="s">
        <v>491</v>
      </c>
      <c r="P231" s="10" t="s">
        <v>18</v>
      </c>
      <c r="T231" s="53"/>
    </row>
    <row r="232" spans="1:20" ht="15" customHeight="1">
      <c r="A232" s="1"/>
      <c r="B232" s="9" t="s">
        <v>286</v>
      </c>
      <c r="C232" s="265" t="s">
        <v>287</v>
      </c>
      <c r="D232" s="265"/>
      <c r="E232" s="265"/>
      <c r="F232" s="265"/>
      <c r="G232" s="5"/>
      <c r="H232" s="5"/>
      <c r="I232" s="5"/>
      <c r="J232" s="14" t="s">
        <v>493</v>
      </c>
      <c r="K232" s="266" t="s">
        <v>494</v>
      </c>
      <c r="L232" s="266"/>
      <c r="M232" s="14" t="s">
        <v>18</v>
      </c>
      <c r="N232" s="14"/>
      <c r="O232" s="41" t="s">
        <v>493</v>
      </c>
      <c r="P232" s="10" t="s">
        <v>18</v>
      </c>
    </row>
    <row r="233" spans="1:20" ht="15" customHeight="1">
      <c r="A233" s="1"/>
      <c r="B233" s="2" t="s">
        <v>313</v>
      </c>
      <c r="C233" s="261" t="s">
        <v>314</v>
      </c>
      <c r="D233" s="261"/>
      <c r="E233" s="261"/>
      <c r="F233" s="261"/>
      <c r="G233" s="5"/>
      <c r="H233" s="5"/>
      <c r="I233" s="5"/>
      <c r="J233" s="10" t="s">
        <v>493</v>
      </c>
      <c r="K233" s="262" t="s">
        <v>494</v>
      </c>
      <c r="L233" s="262"/>
      <c r="M233" s="10" t="s">
        <v>18</v>
      </c>
      <c r="N233" s="10"/>
      <c r="O233" s="41" t="s">
        <v>493</v>
      </c>
      <c r="P233" s="10" t="s">
        <v>18</v>
      </c>
    </row>
    <row r="234" spans="1:20" ht="15" customHeight="1">
      <c r="A234" s="1"/>
      <c r="B234" s="2" t="s">
        <v>317</v>
      </c>
      <c r="C234" s="261" t="s">
        <v>318</v>
      </c>
      <c r="D234" s="261"/>
      <c r="E234" s="261"/>
      <c r="F234" s="261"/>
      <c r="G234" s="5"/>
      <c r="H234" s="5"/>
      <c r="I234" s="5"/>
      <c r="J234" s="10" t="s">
        <v>18</v>
      </c>
      <c r="K234" s="262" t="s">
        <v>18</v>
      </c>
      <c r="L234" s="262"/>
      <c r="M234" s="10" t="s">
        <v>18</v>
      </c>
      <c r="N234" s="10"/>
      <c r="O234" s="30" t="s">
        <v>18</v>
      </c>
      <c r="P234" s="10" t="s">
        <v>18</v>
      </c>
    </row>
    <row r="235" spans="1:20" ht="15" customHeight="1">
      <c r="A235" s="1"/>
      <c r="B235" s="2" t="s">
        <v>321</v>
      </c>
      <c r="C235" s="261" t="s">
        <v>322</v>
      </c>
      <c r="D235" s="261"/>
      <c r="E235" s="261"/>
      <c r="F235" s="261"/>
      <c r="G235" s="5"/>
      <c r="H235" s="5"/>
      <c r="I235" s="5"/>
      <c r="J235" s="10" t="s">
        <v>18</v>
      </c>
      <c r="K235" s="262" t="s">
        <v>18</v>
      </c>
      <c r="L235" s="262"/>
      <c r="M235" s="10" t="s">
        <v>18</v>
      </c>
      <c r="N235" s="10"/>
      <c r="O235" s="30" t="s">
        <v>18</v>
      </c>
      <c r="P235" s="10" t="s">
        <v>18</v>
      </c>
    </row>
    <row r="236" spans="1:20" ht="15" customHeight="1">
      <c r="A236" s="1"/>
      <c r="B236" s="9" t="s">
        <v>302</v>
      </c>
      <c r="C236" s="265" t="s">
        <v>303</v>
      </c>
      <c r="D236" s="265"/>
      <c r="E236" s="265"/>
      <c r="F236" s="265"/>
      <c r="G236" s="5"/>
      <c r="H236" s="5"/>
      <c r="I236" s="5"/>
      <c r="J236" s="14" t="s">
        <v>18</v>
      </c>
      <c r="K236" s="266" t="s">
        <v>18</v>
      </c>
      <c r="L236" s="266"/>
      <c r="M236" s="14" t="s">
        <v>18</v>
      </c>
      <c r="N236" s="14"/>
      <c r="O236" s="29" t="s">
        <v>18</v>
      </c>
      <c r="P236" s="10" t="s">
        <v>18</v>
      </c>
    </row>
    <row r="237" spans="1:20" s="73" customFormat="1" ht="17.25" customHeight="1">
      <c r="A237" s="39"/>
      <c r="B237" s="9" t="s">
        <v>305</v>
      </c>
      <c r="C237" s="265" t="s">
        <v>306</v>
      </c>
      <c r="D237" s="265"/>
      <c r="E237" s="265"/>
      <c r="F237" s="265"/>
      <c r="G237" s="37"/>
      <c r="H237" s="37"/>
      <c r="I237" s="37"/>
      <c r="J237" s="14" t="s">
        <v>495</v>
      </c>
      <c r="K237" s="266" t="s">
        <v>18</v>
      </c>
      <c r="L237" s="266"/>
      <c r="M237" s="14" t="s">
        <v>18</v>
      </c>
      <c r="N237" s="14"/>
      <c r="O237" s="31" t="s">
        <v>495</v>
      </c>
      <c r="P237" s="10" t="s">
        <v>18</v>
      </c>
      <c r="T237" s="74"/>
    </row>
    <row r="238" spans="1:20" ht="15" customHeight="1">
      <c r="A238" s="1"/>
      <c r="B238" s="2" t="s">
        <v>366</v>
      </c>
      <c r="C238" s="261" t="s">
        <v>367</v>
      </c>
      <c r="D238" s="261"/>
      <c r="E238" s="261"/>
      <c r="F238" s="261"/>
      <c r="G238" s="5"/>
      <c r="H238" s="5"/>
      <c r="I238" s="5"/>
      <c r="J238" s="10" t="s">
        <v>495</v>
      </c>
      <c r="K238" s="262" t="s">
        <v>18</v>
      </c>
      <c r="L238" s="262"/>
      <c r="M238" s="10" t="s">
        <v>18</v>
      </c>
      <c r="N238" s="10"/>
      <c r="O238" s="30" t="s">
        <v>495</v>
      </c>
      <c r="P238" s="10" t="s">
        <v>18</v>
      </c>
    </row>
    <row r="239" spans="1:20" s="55" customFormat="1" ht="15" customHeight="1">
      <c r="A239" s="19"/>
      <c r="B239" s="9" t="s">
        <v>309</v>
      </c>
      <c r="C239" s="265" t="s">
        <v>310</v>
      </c>
      <c r="D239" s="265"/>
      <c r="E239" s="265"/>
      <c r="F239" s="265"/>
      <c r="G239" s="5"/>
      <c r="H239" s="5"/>
      <c r="I239" s="5"/>
      <c r="J239" s="14" t="s">
        <v>18</v>
      </c>
      <c r="K239" s="266" t="s">
        <v>496</v>
      </c>
      <c r="L239" s="266"/>
      <c r="M239" s="14" t="s">
        <v>18</v>
      </c>
      <c r="N239" s="14"/>
      <c r="O239" s="29" t="s">
        <v>18</v>
      </c>
      <c r="P239" s="10" t="s">
        <v>18</v>
      </c>
      <c r="T239" s="89"/>
    </row>
    <row r="240" spans="1:20" ht="15" customHeight="1">
      <c r="A240" s="1"/>
      <c r="B240" s="2" t="s">
        <v>497</v>
      </c>
      <c r="C240" s="261" t="s">
        <v>498</v>
      </c>
      <c r="D240" s="261"/>
      <c r="E240" s="261"/>
      <c r="F240" s="261"/>
      <c r="G240" s="5"/>
      <c r="H240" s="5"/>
      <c r="I240" s="5"/>
      <c r="J240" s="10" t="s">
        <v>18</v>
      </c>
      <c r="K240" s="262" t="s">
        <v>18</v>
      </c>
      <c r="L240" s="262"/>
      <c r="M240" s="10" t="s">
        <v>18</v>
      </c>
      <c r="N240" s="10"/>
      <c r="O240" s="30" t="s">
        <v>18</v>
      </c>
      <c r="P240" s="10" t="s">
        <v>18</v>
      </c>
    </row>
    <row r="241" spans="1:20" ht="15" customHeight="1">
      <c r="A241" s="1"/>
      <c r="B241" s="2" t="s">
        <v>363</v>
      </c>
      <c r="C241" s="261" t="s">
        <v>364</v>
      </c>
      <c r="D241" s="261"/>
      <c r="E241" s="261"/>
      <c r="F241" s="261"/>
      <c r="G241" s="5"/>
      <c r="H241" s="5"/>
      <c r="I241" s="5"/>
      <c r="J241" s="10" t="s">
        <v>18</v>
      </c>
      <c r="K241" s="262" t="s">
        <v>18</v>
      </c>
      <c r="L241" s="262"/>
      <c r="M241" s="10" t="s">
        <v>18</v>
      </c>
      <c r="N241" s="10"/>
      <c r="O241" s="30" t="s">
        <v>18</v>
      </c>
      <c r="P241" s="10" t="s">
        <v>18</v>
      </c>
    </row>
    <row r="242" spans="1:20" ht="15" customHeight="1">
      <c r="A242" s="1"/>
      <c r="B242" s="2" t="s">
        <v>372</v>
      </c>
      <c r="C242" s="261" t="s">
        <v>373</v>
      </c>
      <c r="D242" s="261"/>
      <c r="E242" s="261"/>
      <c r="F242" s="261"/>
      <c r="G242" s="5"/>
      <c r="H242" s="5"/>
      <c r="I242" s="5"/>
      <c r="J242" s="10" t="s">
        <v>18</v>
      </c>
      <c r="K242" s="262" t="s">
        <v>496</v>
      </c>
      <c r="L242" s="262"/>
      <c r="M242" s="10" t="s">
        <v>18</v>
      </c>
      <c r="N242" s="10"/>
      <c r="O242" s="30" t="s">
        <v>18</v>
      </c>
      <c r="P242" s="10" t="s">
        <v>18</v>
      </c>
    </row>
    <row r="243" spans="1:20" ht="15" customHeight="1">
      <c r="A243" s="1"/>
      <c r="B243" s="2" t="s">
        <v>379</v>
      </c>
      <c r="C243" s="261" t="s">
        <v>380</v>
      </c>
      <c r="D243" s="261"/>
      <c r="E243" s="261"/>
      <c r="F243" s="261"/>
      <c r="G243" s="5"/>
      <c r="H243" s="5"/>
      <c r="I243" s="5"/>
      <c r="J243" s="10" t="s">
        <v>18</v>
      </c>
      <c r="K243" s="262" t="s">
        <v>18</v>
      </c>
      <c r="L243" s="262"/>
      <c r="M243" s="10" t="s">
        <v>18</v>
      </c>
      <c r="N243" s="10"/>
      <c r="O243" s="30" t="s">
        <v>18</v>
      </c>
      <c r="P243" s="10" t="s">
        <v>18</v>
      </c>
    </row>
    <row r="244" spans="1:20" s="38" customFormat="1" ht="15" customHeight="1">
      <c r="A244" s="36"/>
      <c r="B244" s="9" t="s">
        <v>383</v>
      </c>
      <c r="C244" s="265" t="s">
        <v>384</v>
      </c>
      <c r="D244" s="265"/>
      <c r="E244" s="265"/>
      <c r="F244" s="265"/>
      <c r="G244" s="37"/>
      <c r="H244" s="37"/>
      <c r="I244" s="37"/>
      <c r="J244" s="14" t="s">
        <v>499</v>
      </c>
      <c r="K244" s="266" t="s">
        <v>18</v>
      </c>
      <c r="L244" s="266"/>
      <c r="M244" s="14" t="s">
        <v>18</v>
      </c>
      <c r="N244" s="14"/>
      <c r="O244" s="31" t="s">
        <v>499</v>
      </c>
      <c r="P244" s="10" t="s">
        <v>18</v>
      </c>
      <c r="T244" s="53"/>
    </row>
    <row r="245" spans="1:20" ht="15" customHeight="1">
      <c r="A245" s="1"/>
      <c r="B245" s="9" t="s">
        <v>385</v>
      </c>
      <c r="C245" s="265" t="s">
        <v>384</v>
      </c>
      <c r="D245" s="265"/>
      <c r="E245" s="265"/>
      <c r="F245" s="265"/>
      <c r="G245" s="5"/>
      <c r="H245" s="5"/>
      <c r="I245" s="5"/>
      <c r="J245" s="14" t="s">
        <v>499</v>
      </c>
      <c r="K245" s="266" t="s">
        <v>18</v>
      </c>
      <c r="L245" s="266"/>
      <c r="M245" s="14" t="s">
        <v>18</v>
      </c>
      <c r="N245" s="14"/>
      <c r="O245" s="29" t="s">
        <v>499</v>
      </c>
      <c r="P245" s="10" t="s">
        <v>18</v>
      </c>
    </row>
    <row r="246" spans="1:20" ht="15" customHeight="1">
      <c r="A246" s="1"/>
      <c r="B246" s="2" t="s">
        <v>500</v>
      </c>
      <c r="C246" s="261" t="s">
        <v>501</v>
      </c>
      <c r="D246" s="261"/>
      <c r="E246" s="261"/>
      <c r="F246" s="261"/>
      <c r="G246" s="5"/>
      <c r="H246" s="5"/>
      <c r="I246" s="5"/>
      <c r="J246" s="10" t="s">
        <v>499</v>
      </c>
      <c r="K246" s="262" t="s">
        <v>18</v>
      </c>
      <c r="L246" s="262"/>
      <c r="M246" s="10" t="s">
        <v>18</v>
      </c>
      <c r="N246" s="10"/>
      <c r="O246" s="41" t="s">
        <v>499</v>
      </c>
      <c r="P246" s="10" t="s">
        <v>18</v>
      </c>
    </row>
    <row r="247" spans="1:20" ht="15" customHeight="1">
      <c r="A247" s="1"/>
      <c r="B247" s="9" t="s">
        <v>386</v>
      </c>
      <c r="C247" s="265" t="s">
        <v>387</v>
      </c>
      <c r="D247" s="265"/>
      <c r="E247" s="265"/>
      <c r="F247" s="265"/>
      <c r="G247" s="5"/>
      <c r="H247" s="5"/>
      <c r="I247" s="5"/>
      <c r="J247" s="14" t="s">
        <v>18</v>
      </c>
      <c r="K247" s="266" t="s">
        <v>502</v>
      </c>
      <c r="L247" s="266"/>
      <c r="M247" s="14" t="s">
        <v>18</v>
      </c>
      <c r="N247" s="14"/>
      <c r="O247" s="29" t="s">
        <v>18</v>
      </c>
      <c r="P247" s="10" t="s">
        <v>18</v>
      </c>
    </row>
    <row r="248" spans="1:20" ht="15" customHeight="1">
      <c r="A248" s="1"/>
      <c r="B248" s="9" t="s">
        <v>393</v>
      </c>
      <c r="C248" s="265" t="s">
        <v>394</v>
      </c>
      <c r="D248" s="265"/>
      <c r="E248" s="265"/>
      <c r="F248" s="265"/>
      <c r="G248" s="5"/>
      <c r="H248" s="5"/>
      <c r="I248" s="5"/>
      <c r="J248" s="14" t="s">
        <v>18</v>
      </c>
      <c r="K248" s="266" t="s">
        <v>18</v>
      </c>
      <c r="L248" s="266"/>
      <c r="M248" s="14" t="s">
        <v>18</v>
      </c>
      <c r="N248" s="14"/>
      <c r="O248" s="29" t="s">
        <v>18</v>
      </c>
      <c r="P248" s="10" t="s">
        <v>18</v>
      </c>
    </row>
    <row r="249" spans="1:20" ht="15" customHeight="1">
      <c r="A249" s="1"/>
      <c r="B249" s="9" t="s">
        <v>400</v>
      </c>
      <c r="C249" s="265" t="s">
        <v>401</v>
      </c>
      <c r="D249" s="265"/>
      <c r="E249" s="265"/>
      <c r="F249" s="265"/>
      <c r="G249" s="5"/>
      <c r="H249" s="5"/>
      <c r="I249" s="5"/>
      <c r="J249" s="14" t="s">
        <v>18</v>
      </c>
      <c r="K249" s="266" t="s">
        <v>18</v>
      </c>
      <c r="L249" s="266"/>
      <c r="M249" s="14" t="s">
        <v>18</v>
      </c>
      <c r="N249" s="14"/>
      <c r="O249" s="29" t="s">
        <v>18</v>
      </c>
      <c r="P249" s="10" t="s">
        <v>18</v>
      </c>
    </row>
    <row r="250" spans="1:20" ht="15" customHeight="1">
      <c r="A250" s="1"/>
      <c r="B250" s="9" t="s">
        <v>402</v>
      </c>
      <c r="C250" s="265" t="s">
        <v>387</v>
      </c>
      <c r="D250" s="265"/>
      <c r="E250" s="265"/>
      <c r="F250" s="265"/>
      <c r="G250" s="5"/>
      <c r="H250" s="5"/>
      <c r="I250" s="5"/>
      <c r="J250" s="14" t="s">
        <v>18</v>
      </c>
      <c r="K250" s="266" t="s">
        <v>502</v>
      </c>
      <c r="L250" s="266"/>
      <c r="M250" s="14" t="s">
        <v>18</v>
      </c>
      <c r="N250" s="14"/>
      <c r="O250" s="29" t="s">
        <v>18</v>
      </c>
      <c r="P250" s="10" t="s">
        <v>18</v>
      </c>
    </row>
    <row r="251" spans="1:20" ht="15" customHeight="1">
      <c r="A251" s="1"/>
      <c r="B251" s="2" t="s">
        <v>411</v>
      </c>
      <c r="C251" s="261" t="s">
        <v>394</v>
      </c>
      <c r="D251" s="261"/>
      <c r="E251" s="261"/>
      <c r="F251" s="261"/>
      <c r="G251" s="5"/>
      <c r="H251" s="5"/>
      <c r="I251" s="5"/>
      <c r="J251" s="10" t="s">
        <v>18</v>
      </c>
      <c r="K251" s="262" t="s">
        <v>18</v>
      </c>
      <c r="L251" s="262"/>
      <c r="M251" s="10" t="s">
        <v>18</v>
      </c>
      <c r="N251" s="10"/>
      <c r="O251" s="30" t="s">
        <v>18</v>
      </c>
      <c r="P251" s="10" t="s">
        <v>18</v>
      </c>
    </row>
    <row r="252" spans="1:20" ht="15" customHeight="1">
      <c r="A252" s="1"/>
      <c r="B252" s="2" t="s">
        <v>414</v>
      </c>
      <c r="C252" s="261" t="s">
        <v>415</v>
      </c>
      <c r="D252" s="261"/>
      <c r="E252" s="261"/>
      <c r="F252" s="261"/>
      <c r="G252" s="5"/>
      <c r="H252" s="5"/>
      <c r="I252" s="5"/>
      <c r="J252" s="10" t="s">
        <v>18</v>
      </c>
      <c r="K252" s="262" t="s">
        <v>18</v>
      </c>
      <c r="L252" s="262"/>
      <c r="M252" s="10" t="s">
        <v>18</v>
      </c>
      <c r="N252" s="10"/>
      <c r="O252" s="30" t="s">
        <v>18</v>
      </c>
      <c r="P252" s="10" t="s">
        <v>18</v>
      </c>
    </row>
    <row r="253" spans="1:20" ht="15" customHeight="1">
      <c r="A253" s="1"/>
      <c r="B253" s="2" t="s">
        <v>421</v>
      </c>
      <c r="C253" s="261" t="s">
        <v>387</v>
      </c>
      <c r="D253" s="261"/>
      <c r="E253" s="261"/>
      <c r="F253" s="261"/>
      <c r="G253" s="5"/>
      <c r="H253" s="5"/>
      <c r="I253" s="5"/>
      <c r="J253" s="10" t="s">
        <v>18</v>
      </c>
      <c r="K253" s="262" t="s">
        <v>502</v>
      </c>
      <c r="L253" s="262"/>
      <c r="M253" s="10" t="s">
        <v>18</v>
      </c>
      <c r="N253" s="10"/>
      <c r="O253" s="30" t="s">
        <v>18</v>
      </c>
      <c r="P253" s="10" t="s">
        <v>18</v>
      </c>
    </row>
    <row r="254" spans="1:20" ht="15" customHeight="1">
      <c r="A254" s="1"/>
      <c r="B254" s="9" t="s">
        <v>503</v>
      </c>
      <c r="C254" s="265" t="s">
        <v>504</v>
      </c>
      <c r="D254" s="265"/>
      <c r="E254" s="265"/>
      <c r="F254" s="265"/>
      <c r="G254" s="5"/>
      <c r="H254" s="5"/>
      <c r="I254" s="5"/>
      <c r="J254" s="14" t="s">
        <v>505</v>
      </c>
      <c r="K254" s="266" t="s">
        <v>18</v>
      </c>
      <c r="L254" s="266"/>
      <c r="M254" s="14" t="s">
        <v>18</v>
      </c>
      <c r="N254" s="14"/>
      <c r="O254" s="29" t="s">
        <v>505</v>
      </c>
      <c r="P254" s="10" t="s">
        <v>18</v>
      </c>
    </row>
    <row r="255" spans="1:20" s="38" customFormat="1" ht="15" customHeight="1">
      <c r="A255" s="36"/>
      <c r="B255" s="9" t="s">
        <v>506</v>
      </c>
      <c r="C255" s="265" t="s">
        <v>507</v>
      </c>
      <c r="D255" s="265"/>
      <c r="E255" s="265"/>
      <c r="F255" s="265"/>
      <c r="G255" s="37"/>
      <c r="H255" s="37"/>
      <c r="I255" s="37"/>
      <c r="J255" s="14" t="s">
        <v>505</v>
      </c>
      <c r="K255" s="266" t="s">
        <v>18</v>
      </c>
      <c r="L255" s="266"/>
      <c r="M255" s="14" t="s">
        <v>18</v>
      </c>
      <c r="N255" s="14"/>
      <c r="O255" s="31" t="s">
        <v>505</v>
      </c>
      <c r="P255" s="10" t="s">
        <v>18</v>
      </c>
      <c r="T255" s="53"/>
    </row>
    <row r="256" spans="1:20" ht="15" customHeight="1">
      <c r="A256" s="1"/>
      <c r="B256" s="9" t="s">
        <v>508</v>
      </c>
      <c r="C256" s="265" t="s">
        <v>509</v>
      </c>
      <c r="D256" s="265"/>
      <c r="E256" s="265"/>
      <c r="F256" s="265"/>
      <c r="G256" s="5"/>
      <c r="H256" s="5"/>
      <c r="I256" s="5"/>
      <c r="J256" s="14" t="s">
        <v>505</v>
      </c>
      <c r="K256" s="266" t="s">
        <v>18</v>
      </c>
      <c r="L256" s="266"/>
      <c r="M256" s="14" t="s">
        <v>18</v>
      </c>
      <c r="N256" s="14"/>
      <c r="O256" s="29" t="s">
        <v>505</v>
      </c>
      <c r="P256" s="10" t="s">
        <v>18</v>
      </c>
    </row>
    <row r="257" spans="1:20" ht="15" customHeight="1">
      <c r="A257" s="1"/>
      <c r="B257" s="2" t="s">
        <v>510</v>
      </c>
      <c r="C257" s="261" t="s">
        <v>511</v>
      </c>
      <c r="D257" s="261"/>
      <c r="E257" s="261"/>
      <c r="F257" s="261"/>
      <c r="G257" s="5"/>
      <c r="H257" s="5"/>
      <c r="I257" s="5"/>
      <c r="J257" s="10" t="s">
        <v>505</v>
      </c>
      <c r="K257" s="262" t="s">
        <v>18</v>
      </c>
      <c r="L257" s="262"/>
      <c r="M257" s="10" t="s">
        <v>18</v>
      </c>
      <c r="N257" s="10"/>
      <c r="O257" s="41" t="s">
        <v>505</v>
      </c>
      <c r="P257" s="10" t="s">
        <v>18</v>
      </c>
    </row>
    <row r="258" spans="1:20" ht="15" customHeight="1">
      <c r="A258" s="1"/>
      <c r="B258" s="9" t="s">
        <v>434</v>
      </c>
      <c r="C258" s="265" t="s">
        <v>435</v>
      </c>
      <c r="D258" s="265"/>
      <c r="E258" s="265"/>
      <c r="F258" s="265"/>
      <c r="G258" s="5"/>
      <c r="H258" s="5"/>
      <c r="I258" s="5"/>
      <c r="J258" s="14" t="s">
        <v>512</v>
      </c>
      <c r="K258" s="266" t="s">
        <v>513</v>
      </c>
      <c r="L258" s="266"/>
      <c r="M258" s="14" t="s">
        <v>513</v>
      </c>
      <c r="N258" s="14"/>
      <c r="O258" s="29" t="s">
        <v>512</v>
      </c>
      <c r="P258" s="10" t="s">
        <v>18</v>
      </c>
    </row>
    <row r="259" spans="1:20" ht="15" customHeight="1">
      <c r="A259" s="1"/>
      <c r="B259" s="9" t="s">
        <v>514</v>
      </c>
      <c r="C259" s="265" t="s">
        <v>515</v>
      </c>
      <c r="D259" s="265"/>
      <c r="E259" s="265"/>
      <c r="F259" s="265"/>
      <c r="G259" s="5"/>
      <c r="H259" s="5"/>
      <c r="I259" s="5"/>
      <c r="J259" s="14" t="s">
        <v>516</v>
      </c>
      <c r="K259" s="266" t="s">
        <v>516</v>
      </c>
      <c r="L259" s="266"/>
      <c r="M259" s="14" t="s">
        <v>516</v>
      </c>
      <c r="N259" s="14"/>
      <c r="O259" s="29" t="s">
        <v>516</v>
      </c>
      <c r="P259" s="10" t="s">
        <v>18</v>
      </c>
    </row>
    <row r="260" spans="1:20" ht="15" customHeight="1">
      <c r="A260" s="1"/>
      <c r="B260" s="9" t="s">
        <v>517</v>
      </c>
      <c r="C260" s="265" t="s">
        <v>518</v>
      </c>
      <c r="D260" s="265"/>
      <c r="E260" s="265"/>
      <c r="F260" s="265"/>
      <c r="G260" s="5"/>
      <c r="H260" s="5"/>
      <c r="I260" s="5"/>
      <c r="J260" s="14" t="s">
        <v>516</v>
      </c>
      <c r="K260" s="266" t="s">
        <v>516</v>
      </c>
      <c r="L260" s="266"/>
      <c r="M260" s="14" t="s">
        <v>18</v>
      </c>
      <c r="N260" s="14"/>
      <c r="O260" s="29" t="s">
        <v>516</v>
      </c>
      <c r="P260" s="10" t="s">
        <v>18</v>
      </c>
    </row>
    <row r="261" spans="1:20" ht="15" customHeight="1">
      <c r="A261" s="1"/>
      <c r="B261" s="9" t="s">
        <v>519</v>
      </c>
      <c r="C261" s="265" t="s">
        <v>520</v>
      </c>
      <c r="D261" s="265"/>
      <c r="E261" s="265"/>
      <c r="F261" s="265"/>
      <c r="G261" s="5"/>
      <c r="H261" s="5"/>
      <c r="I261" s="5"/>
      <c r="J261" s="14" t="s">
        <v>18</v>
      </c>
      <c r="K261" s="266" t="s">
        <v>18</v>
      </c>
      <c r="L261" s="266"/>
      <c r="M261" s="14" t="s">
        <v>18</v>
      </c>
      <c r="N261" s="14"/>
      <c r="O261" s="29" t="s">
        <v>18</v>
      </c>
      <c r="P261" s="10" t="s">
        <v>18</v>
      </c>
    </row>
    <row r="262" spans="1:20" s="55" customFormat="1" ht="15" customHeight="1">
      <c r="A262" s="19"/>
      <c r="B262" s="9" t="s">
        <v>521</v>
      </c>
      <c r="C262" s="265" t="s">
        <v>522</v>
      </c>
      <c r="D262" s="265"/>
      <c r="E262" s="265"/>
      <c r="F262" s="265"/>
      <c r="G262" s="5"/>
      <c r="H262" s="5"/>
      <c r="I262" s="5"/>
      <c r="J262" s="14" t="s">
        <v>516</v>
      </c>
      <c r="K262" s="266" t="s">
        <v>516</v>
      </c>
      <c r="L262" s="266"/>
      <c r="M262" s="14" t="s">
        <v>18</v>
      </c>
      <c r="N262" s="14"/>
      <c r="O262" s="29" t="s">
        <v>516</v>
      </c>
      <c r="P262" s="10" t="s">
        <v>18</v>
      </c>
      <c r="T262" s="89"/>
    </row>
    <row r="263" spans="1:20" ht="15" customHeight="1">
      <c r="A263" s="1"/>
      <c r="B263" s="2" t="s">
        <v>523</v>
      </c>
      <c r="C263" s="261" t="s">
        <v>520</v>
      </c>
      <c r="D263" s="261"/>
      <c r="E263" s="261"/>
      <c r="F263" s="261"/>
      <c r="G263" s="5"/>
      <c r="H263" s="5"/>
      <c r="I263" s="5"/>
      <c r="J263" s="10" t="s">
        <v>18</v>
      </c>
      <c r="K263" s="262" t="s">
        <v>18</v>
      </c>
      <c r="L263" s="262"/>
      <c r="M263" s="10" t="s">
        <v>18</v>
      </c>
      <c r="N263" s="10"/>
      <c r="O263" s="30" t="s">
        <v>18</v>
      </c>
      <c r="P263" s="10" t="s">
        <v>18</v>
      </c>
    </row>
    <row r="264" spans="1:20" ht="15" customHeight="1">
      <c r="A264" s="1"/>
      <c r="B264" s="2" t="s">
        <v>524</v>
      </c>
      <c r="C264" s="261" t="s">
        <v>522</v>
      </c>
      <c r="D264" s="261"/>
      <c r="E264" s="261"/>
      <c r="F264" s="261"/>
      <c r="G264" s="5"/>
      <c r="H264" s="5"/>
      <c r="I264" s="5"/>
      <c r="J264" s="10" t="s">
        <v>516</v>
      </c>
      <c r="K264" s="262" t="s">
        <v>516</v>
      </c>
      <c r="L264" s="262"/>
      <c r="M264" s="10" t="s">
        <v>18</v>
      </c>
      <c r="N264" s="10"/>
      <c r="O264" s="41" t="s">
        <v>516</v>
      </c>
      <c r="P264" s="10" t="s">
        <v>18</v>
      </c>
    </row>
    <row r="265" spans="1:20" ht="15" customHeight="1">
      <c r="A265" s="1"/>
      <c r="B265" s="9" t="s">
        <v>438</v>
      </c>
      <c r="C265" s="265" t="s">
        <v>439</v>
      </c>
      <c r="D265" s="265"/>
      <c r="E265" s="265"/>
      <c r="F265" s="265"/>
      <c r="G265" s="5"/>
      <c r="H265" s="5"/>
      <c r="I265" s="5"/>
      <c r="J265" s="14" t="s">
        <v>525</v>
      </c>
      <c r="K265" s="266" t="s">
        <v>526</v>
      </c>
      <c r="L265" s="266"/>
      <c r="M265" s="14" t="s">
        <v>526</v>
      </c>
      <c r="N265" s="14"/>
      <c r="O265" s="29" t="s">
        <v>525</v>
      </c>
      <c r="P265" s="10" t="s">
        <v>18</v>
      </c>
    </row>
    <row r="266" spans="1:20" ht="15" customHeight="1">
      <c r="A266" s="1"/>
      <c r="B266" s="9" t="s">
        <v>450</v>
      </c>
      <c r="C266" s="265" t="s">
        <v>451</v>
      </c>
      <c r="D266" s="265"/>
      <c r="E266" s="265"/>
      <c r="F266" s="265"/>
      <c r="G266" s="5"/>
      <c r="H266" s="5"/>
      <c r="I266" s="5"/>
      <c r="J266" s="14" t="s">
        <v>527</v>
      </c>
      <c r="K266" s="266" t="s">
        <v>528</v>
      </c>
      <c r="L266" s="266"/>
      <c r="M266" s="14" t="s">
        <v>18</v>
      </c>
      <c r="N266" s="14"/>
      <c r="O266" s="29" t="s">
        <v>527</v>
      </c>
      <c r="P266" s="10" t="s">
        <v>18</v>
      </c>
    </row>
    <row r="267" spans="1:20" ht="15" customHeight="1">
      <c r="A267" s="1"/>
      <c r="B267" s="9" t="s">
        <v>529</v>
      </c>
      <c r="C267" s="265" t="s">
        <v>530</v>
      </c>
      <c r="D267" s="265"/>
      <c r="E267" s="265"/>
      <c r="F267" s="265"/>
      <c r="G267" s="5"/>
      <c r="H267" s="5"/>
      <c r="I267" s="5"/>
      <c r="J267" s="14" t="s">
        <v>18</v>
      </c>
      <c r="K267" s="266" t="s">
        <v>531</v>
      </c>
      <c r="L267" s="266"/>
      <c r="M267" s="14" t="s">
        <v>18</v>
      </c>
      <c r="N267" s="14"/>
      <c r="O267" s="29" t="s">
        <v>18</v>
      </c>
      <c r="P267" s="10" t="s">
        <v>18</v>
      </c>
    </row>
    <row r="268" spans="1:20" ht="15" customHeight="1">
      <c r="A268" s="1"/>
      <c r="B268" s="9" t="s">
        <v>532</v>
      </c>
      <c r="C268" s="265" t="s">
        <v>533</v>
      </c>
      <c r="D268" s="265"/>
      <c r="E268" s="265"/>
      <c r="F268" s="265"/>
      <c r="G268" s="5"/>
      <c r="H268" s="5"/>
      <c r="I268" s="5"/>
      <c r="J268" s="14" t="s">
        <v>18</v>
      </c>
      <c r="K268" s="266" t="s">
        <v>18</v>
      </c>
      <c r="L268" s="266"/>
      <c r="M268" s="14" t="s">
        <v>18</v>
      </c>
      <c r="N268" s="14"/>
      <c r="O268" s="29" t="s">
        <v>18</v>
      </c>
      <c r="P268" s="10" t="s">
        <v>18</v>
      </c>
    </row>
    <row r="269" spans="1:20" ht="15" customHeight="1">
      <c r="A269" s="1"/>
      <c r="B269" s="9" t="s">
        <v>453</v>
      </c>
      <c r="C269" s="265" t="s">
        <v>454</v>
      </c>
      <c r="D269" s="265"/>
      <c r="E269" s="265"/>
      <c r="F269" s="265"/>
      <c r="G269" s="5"/>
      <c r="H269" s="5"/>
      <c r="I269" s="5"/>
      <c r="J269" s="14" t="s">
        <v>18</v>
      </c>
      <c r="K269" s="266" t="s">
        <v>534</v>
      </c>
      <c r="L269" s="266"/>
      <c r="M269" s="14" t="s">
        <v>18</v>
      </c>
      <c r="N269" s="14"/>
      <c r="O269" s="29" t="s">
        <v>18</v>
      </c>
      <c r="P269" s="10" t="s">
        <v>18</v>
      </c>
    </row>
    <row r="270" spans="1:20" ht="15" customHeight="1">
      <c r="A270" s="1"/>
      <c r="B270" s="9" t="s">
        <v>535</v>
      </c>
      <c r="C270" s="265" t="s">
        <v>536</v>
      </c>
      <c r="D270" s="265"/>
      <c r="E270" s="265"/>
      <c r="F270" s="265"/>
      <c r="G270" s="5"/>
      <c r="H270" s="5"/>
      <c r="I270" s="5"/>
      <c r="J270" s="14" t="s">
        <v>18</v>
      </c>
      <c r="K270" s="266" t="s">
        <v>18</v>
      </c>
      <c r="L270" s="266"/>
      <c r="M270" s="14" t="s">
        <v>18</v>
      </c>
      <c r="N270" s="14"/>
      <c r="O270" s="29" t="s">
        <v>18</v>
      </c>
      <c r="P270" s="10" t="s">
        <v>18</v>
      </c>
    </row>
    <row r="271" spans="1:20" ht="15" customHeight="1">
      <c r="A271" s="1"/>
      <c r="B271" s="9" t="s">
        <v>456</v>
      </c>
      <c r="C271" s="265" t="s">
        <v>457</v>
      </c>
      <c r="D271" s="265"/>
      <c r="E271" s="265"/>
      <c r="F271" s="265"/>
      <c r="G271" s="5"/>
      <c r="H271" s="5"/>
      <c r="I271" s="5"/>
      <c r="J271" s="14" t="s">
        <v>527</v>
      </c>
      <c r="K271" s="266" t="s">
        <v>527</v>
      </c>
      <c r="L271" s="266"/>
      <c r="M271" s="14" t="s">
        <v>18</v>
      </c>
      <c r="N271" s="14"/>
      <c r="O271" s="29" t="s">
        <v>527</v>
      </c>
      <c r="P271" s="10" t="s">
        <v>18</v>
      </c>
    </row>
    <row r="272" spans="1:20" ht="15" customHeight="1">
      <c r="A272" s="1"/>
      <c r="B272" s="2" t="s">
        <v>537</v>
      </c>
      <c r="C272" s="261" t="s">
        <v>538</v>
      </c>
      <c r="D272" s="261"/>
      <c r="E272" s="261"/>
      <c r="F272" s="261"/>
      <c r="G272" s="5"/>
      <c r="H272" s="5"/>
      <c r="I272" s="5"/>
      <c r="J272" s="10" t="s">
        <v>18</v>
      </c>
      <c r="K272" s="262" t="s">
        <v>18</v>
      </c>
      <c r="L272" s="262"/>
      <c r="M272" s="10" t="s">
        <v>18</v>
      </c>
      <c r="N272" s="10"/>
      <c r="O272" s="30" t="s">
        <v>18</v>
      </c>
      <c r="P272" s="10" t="s">
        <v>18</v>
      </c>
    </row>
    <row r="273" spans="1:16" ht="15" customHeight="1">
      <c r="A273" s="1"/>
      <c r="B273" s="2" t="s">
        <v>539</v>
      </c>
      <c r="C273" s="261" t="s">
        <v>540</v>
      </c>
      <c r="D273" s="261"/>
      <c r="E273" s="261"/>
      <c r="F273" s="261"/>
      <c r="G273" s="5"/>
      <c r="H273" s="5"/>
      <c r="I273" s="5"/>
      <c r="J273" s="10" t="s">
        <v>18</v>
      </c>
      <c r="K273" s="262" t="s">
        <v>531</v>
      </c>
      <c r="L273" s="262"/>
      <c r="M273" s="10" t="s">
        <v>18</v>
      </c>
      <c r="N273" s="10"/>
      <c r="O273" s="30" t="s">
        <v>18</v>
      </c>
      <c r="P273" s="10" t="s">
        <v>18</v>
      </c>
    </row>
    <row r="274" spans="1:16" ht="15" customHeight="1">
      <c r="A274" s="1"/>
      <c r="B274" s="2" t="s">
        <v>541</v>
      </c>
      <c r="C274" s="261" t="s">
        <v>542</v>
      </c>
      <c r="D274" s="261"/>
      <c r="E274" s="261"/>
      <c r="F274" s="261"/>
      <c r="G274" s="5"/>
      <c r="H274" s="5"/>
      <c r="I274" s="5"/>
      <c r="J274" s="10" t="s">
        <v>18</v>
      </c>
      <c r="K274" s="262" t="s">
        <v>18</v>
      </c>
      <c r="L274" s="262"/>
      <c r="M274" s="10" t="s">
        <v>18</v>
      </c>
      <c r="N274" s="10"/>
      <c r="O274" s="30" t="s">
        <v>18</v>
      </c>
      <c r="P274" s="10" t="s">
        <v>18</v>
      </c>
    </row>
    <row r="275" spans="1:16" ht="15" customHeight="1">
      <c r="A275" s="1"/>
      <c r="B275" s="2" t="s">
        <v>543</v>
      </c>
      <c r="C275" s="261" t="s">
        <v>544</v>
      </c>
      <c r="D275" s="261"/>
      <c r="E275" s="261"/>
      <c r="F275" s="261"/>
      <c r="G275" s="5"/>
      <c r="H275" s="5"/>
      <c r="I275" s="5"/>
      <c r="J275" s="10" t="s">
        <v>18</v>
      </c>
      <c r="K275" s="262" t="s">
        <v>18</v>
      </c>
      <c r="L275" s="262"/>
      <c r="M275" s="10" t="s">
        <v>18</v>
      </c>
      <c r="N275" s="10"/>
      <c r="O275" s="41" t="s">
        <v>18</v>
      </c>
      <c r="P275" s="10" t="s">
        <v>18</v>
      </c>
    </row>
    <row r="276" spans="1:16" ht="15" customHeight="1">
      <c r="A276" s="1"/>
      <c r="B276" s="2" t="s">
        <v>545</v>
      </c>
      <c r="C276" s="261" t="s">
        <v>546</v>
      </c>
      <c r="D276" s="261"/>
      <c r="E276" s="261"/>
      <c r="F276" s="261"/>
      <c r="G276" s="5"/>
      <c r="H276" s="5"/>
      <c r="I276" s="5"/>
      <c r="J276" s="10" t="s">
        <v>18</v>
      </c>
      <c r="K276" s="262" t="s">
        <v>18</v>
      </c>
      <c r="L276" s="262"/>
      <c r="M276" s="10" t="s">
        <v>18</v>
      </c>
      <c r="N276" s="10"/>
      <c r="O276" s="41" t="s">
        <v>18</v>
      </c>
      <c r="P276" s="10" t="s">
        <v>18</v>
      </c>
    </row>
    <row r="277" spans="1:16" ht="15" customHeight="1">
      <c r="A277" s="1"/>
      <c r="B277" s="2" t="s">
        <v>459</v>
      </c>
      <c r="C277" s="261" t="s">
        <v>460</v>
      </c>
      <c r="D277" s="261"/>
      <c r="E277" s="261"/>
      <c r="F277" s="261"/>
      <c r="G277" s="5"/>
      <c r="H277" s="5"/>
      <c r="I277" s="5"/>
      <c r="J277" s="10" t="s">
        <v>527</v>
      </c>
      <c r="K277" s="262" t="s">
        <v>527</v>
      </c>
      <c r="L277" s="262"/>
      <c r="M277" s="10" t="s">
        <v>18</v>
      </c>
      <c r="N277" s="10"/>
      <c r="O277" s="41" t="s">
        <v>527</v>
      </c>
      <c r="P277" s="10" t="s">
        <v>18</v>
      </c>
    </row>
    <row r="278" spans="1:16" ht="15" customHeight="1">
      <c r="A278" s="1"/>
      <c r="B278" s="2" t="s">
        <v>463</v>
      </c>
      <c r="C278" s="261" t="s">
        <v>547</v>
      </c>
      <c r="D278" s="261"/>
      <c r="E278" s="261"/>
      <c r="F278" s="261"/>
      <c r="G278" s="5"/>
      <c r="H278" s="5"/>
      <c r="I278" s="5"/>
      <c r="J278" s="10" t="s">
        <v>18</v>
      </c>
      <c r="K278" s="262" t="s">
        <v>114</v>
      </c>
      <c r="L278" s="262"/>
      <c r="M278" s="10" t="s">
        <v>18</v>
      </c>
      <c r="N278" s="10"/>
      <c r="O278" s="41" t="s">
        <v>18</v>
      </c>
      <c r="P278" s="10" t="s">
        <v>18</v>
      </c>
    </row>
    <row r="279" spans="1:16" ht="15" customHeight="1">
      <c r="A279" s="1"/>
      <c r="B279" s="2" t="s">
        <v>466</v>
      </c>
      <c r="C279" s="261" t="s">
        <v>548</v>
      </c>
      <c r="D279" s="261"/>
      <c r="E279" s="261"/>
      <c r="F279" s="261"/>
      <c r="G279" s="5"/>
      <c r="H279" s="5"/>
      <c r="I279" s="5"/>
      <c r="J279" s="10" t="s">
        <v>18</v>
      </c>
      <c r="K279" s="262" t="s">
        <v>114</v>
      </c>
      <c r="L279" s="262"/>
      <c r="M279" s="10" t="s">
        <v>18</v>
      </c>
      <c r="N279" s="10"/>
      <c r="O279" s="41" t="s">
        <v>18</v>
      </c>
      <c r="P279" s="10" t="s">
        <v>18</v>
      </c>
    </row>
    <row r="280" spans="1:16" ht="15" customHeight="1">
      <c r="A280" s="1"/>
      <c r="B280" s="9" t="s">
        <v>549</v>
      </c>
      <c r="C280" s="265" t="s">
        <v>550</v>
      </c>
      <c r="D280" s="265"/>
      <c r="E280" s="265"/>
      <c r="F280" s="265"/>
      <c r="G280" s="5"/>
      <c r="H280" s="5"/>
      <c r="I280" s="5"/>
      <c r="J280" s="14" t="s">
        <v>18</v>
      </c>
      <c r="K280" s="266" t="s">
        <v>18</v>
      </c>
      <c r="L280" s="266"/>
      <c r="M280" s="14" t="s">
        <v>18</v>
      </c>
      <c r="N280" s="14"/>
      <c r="O280" s="41" t="s">
        <v>18</v>
      </c>
      <c r="P280" s="10" t="s">
        <v>18</v>
      </c>
    </row>
    <row r="281" spans="1:16" ht="15" customHeight="1">
      <c r="A281" s="1"/>
      <c r="B281" s="9" t="s">
        <v>551</v>
      </c>
      <c r="C281" s="265" t="s">
        <v>552</v>
      </c>
      <c r="D281" s="265"/>
      <c r="E281" s="265"/>
      <c r="F281" s="265"/>
      <c r="G281" s="5"/>
      <c r="H281" s="5"/>
      <c r="I281" s="5"/>
      <c r="J281" s="14" t="s">
        <v>18</v>
      </c>
      <c r="K281" s="266" t="s">
        <v>18</v>
      </c>
      <c r="L281" s="266"/>
      <c r="M281" s="14" t="s">
        <v>18</v>
      </c>
      <c r="N281" s="14"/>
      <c r="O281" s="41" t="s">
        <v>18</v>
      </c>
      <c r="P281" s="10" t="s">
        <v>18</v>
      </c>
    </row>
    <row r="282" spans="1:16" ht="15" customHeight="1">
      <c r="A282" s="1"/>
      <c r="B282" s="2" t="s">
        <v>553</v>
      </c>
      <c r="C282" s="261" t="s">
        <v>554</v>
      </c>
      <c r="D282" s="261"/>
      <c r="E282" s="261"/>
      <c r="F282" s="261"/>
      <c r="G282" s="5"/>
      <c r="H282" s="5"/>
      <c r="I282" s="5"/>
      <c r="J282" s="10" t="s">
        <v>18</v>
      </c>
      <c r="K282" s="262" t="s">
        <v>18</v>
      </c>
      <c r="L282" s="262"/>
      <c r="M282" s="10" t="s">
        <v>18</v>
      </c>
      <c r="N282" s="10"/>
      <c r="O282" s="41" t="s">
        <v>18</v>
      </c>
      <c r="P282" s="10" t="s">
        <v>18</v>
      </c>
    </row>
    <row r="283" spans="1:16" ht="15" customHeight="1">
      <c r="A283" s="1"/>
      <c r="B283" s="9" t="s">
        <v>555</v>
      </c>
      <c r="C283" s="265" t="s">
        <v>556</v>
      </c>
      <c r="D283" s="265"/>
      <c r="E283" s="265"/>
      <c r="F283" s="265"/>
      <c r="G283" s="5"/>
      <c r="H283" s="5"/>
      <c r="I283" s="5"/>
      <c r="J283" s="14" t="s">
        <v>557</v>
      </c>
      <c r="K283" s="266" t="s">
        <v>558</v>
      </c>
      <c r="L283" s="266"/>
      <c r="M283" s="14" t="s">
        <v>18</v>
      </c>
      <c r="N283" s="14"/>
      <c r="O283" s="41" t="s">
        <v>557</v>
      </c>
      <c r="P283" s="10" t="s">
        <v>18</v>
      </c>
    </row>
    <row r="284" spans="1:16" ht="15" customHeight="1">
      <c r="A284" s="1"/>
      <c r="B284" s="9" t="s">
        <v>559</v>
      </c>
      <c r="C284" s="265" t="s">
        <v>560</v>
      </c>
      <c r="D284" s="265"/>
      <c r="E284" s="265"/>
      <c r="F284" s="265"/>
      <c r="G284" s="5"/>
      <c r="H284" s="5"/>
      <c r="I284" s="5"/>
      <c r="J284" s="14" t="s">
        <v>557</v>
      </c>
      <c r="K284" s="266" t="s">
        <v>558</v>
      </c>
      <c r="L284" s="266"/>
      <c r="M284" s="14" t="s">
        <v>18</v>
      </c>
      <c r="N284" s="14"/>
      <c r="O284" s="41" t="s">
        <v>557</v>
      </c>
      <c r="P284" s="10" t="s">
        <v>18</v>
      </c>
    </row>
    <row r="285" spans="1:16" ht="15" customHeight="1">
      <c r="A285" s="1"/>
      <c r="B285" s="2" t="s">
        <v>561</v>
      </c>
      <c r="C285" s="261" t="s">
        <v>560</v>
      </c>
      <c r="D285" s="261"/>
      <c r="E285" s="261"/>
      <c r="F285" s="261"/>
      <c r="G285" s="5"/>
      <c r="H285" s="5"/>
      <c r="I285" s="5"/>
      <c r="J285" s="10" t="s">
        <v>557</v>
      </c>
      <c r="K285" s="262" t="s">
        <v>558</v>
      </c>
      <c r="L285" s="262"/>
      <c r="M285" s="10" t="s">
        <v>18</v>
      </c>
      <c r="N285" s="10"/>
      <c r="O285" s="41" t="s">
        <v>557</v>
      </c>
      <c r="P285" s="10" t="s">
        <v>18</v>
      </c>
    </row>
    <row r="286" spans="1:16" ht="15" customHeight="1">
      <c r="A286" s="1"/>
      <c r="B286" s="9" t="s">
        <v>562</v>
      </c>
      <c r="C286" s="265" t="s">
        <v>563</v>
      </c>
      <c r="D286" s="265"/>
      <c r="E286" s="265"/>
      <c r="F286" s="265"/>
      <c r="G286" s="5"/>
      <c r="H286" s="5"/>
      <c r="I286" s="5"/>
      <c r="J286" s="14" t="s">
        <v>18</v>
      </c>
      <c r="K286" s="266" t="s">
        <v>18</v>
      </c>
      <c r="L286" s="266"/>
      <c r="M286" s="14" t="s">
        <v>18</v>
      </c>
      <c r="N286" s="14"/>
      <c r="O286" s="41" t="s">
        <v>18</v>
      </c>
      <c r="P286" s="10" t="s">
        <v>18</v>
      </c>
    </row>
    <row r="287" spans="1:16" ht="15" customHeight="1">
      <c r="A287" s="1"/>
      <c r="B287" s="9" t="s">
        <v>564</v>
      </c>
      <c r="C287" s="265" t="s">
        <v>565</v>
      </c>
      <c r="D287" s="265"/>
      <c r="E287" s="265"/>
      <c r="F287" s="265"/>
      <c r="G287" s="5"/>
      <c r="H287" s="5"/>
      <c r="I287" s="5"/>
      <c r="J287" s="14" t="s">
        <v>18</v>
      </c>
      <c r="K287" s="266" t="s">
        <v>18</v>
      </c>
      <c r="L287" s="266"/>
      <c r="M287" s="14" t="s">
        <v>18</v>
      </c>
      <c r="N287" s="14"/>
      <c r="O287" s="29" t="s">
        <v>18</v>
      </c>
      <c r="P287" s="10" t="s">
        <v>18</v>
      </c>
    </row>
    <row r="288" spans="1:16" ht="15" customHeight="1">
      <c r="A288" s="1"/>
      <c r="B288" s="2" t="s">
        <v>566</v>
      </c>
      <c r="C288" s="261" t="s">
        <v>565</v>
      </c>
      <c r="D288" s="261"/>
      <c r="E288" s="261"/>
      <c r="F288" s="261"/>
      <c r="G288" s="5"/>
      <c r="H288" s="5"/>
      <c r="I288" s="5"/>
      <c r="J288" s="10" t="s">
        <v>18</v>
      </c>
      <c r="K288" s="262" t="s">
        <v>18</v>
      </c>
      <c r="L288" s="262"/>
      <c r="M288" s="10" t="s">
        <v>18</v>
      </c>
      <c r="N288" s="10"/>
      <c r="O288" s="30" t="s">
        <v>18</v>
      </c>
      <c r="P288" s="10" t="s">
        <v>18</v>
      </c>
    </row>
    <row r="289" spans="1:20" ht="15" customHeight="1">
      <c r="A289" s="1"/>
      <c r="B289" s="9" t="s">
        <v>471</v>
      </c>
      <c r="C289" s="265" t="s">
        <v>472</v>
      </c>
      <c r="D289" s="265"/>
      <c r="E289" s="265"/>
      <c r="F289" s="265"/>
      <c r="G289" s="5"/>
      <c r="H289" s="5"/>
      <c r="I289" s="5"/>
      <c r="J289" s="14" t="s">
        <v>18</v>
      </c>
      <c r="K289" s="266" t="s">
        <v>18</v>
      </c>
      <c r="L289" s="266"/>
      <c r="M289" s="14" t="s">
        <v>18</v>
      </c>
      <c r="N289" s="14"/>
      <c r="O289" s="29" t="s">
        <v>18</v>
      </c>
      <c r="P289" s="10" t="s">
        <v>18</v>
      </c>
    </row>
    <row r="290" spans="1:20" s="55" customFormat="1" ht="15" customHeight="1">
      <c r="A290" s="19"/>
      <c r="B290" s="9" t="s">
        <v>473</v>
      </c>
      <c r="C290" s="265" t="s">
        <v>474</v>
      </c>
      <c r="D290" s="265"/>
      <c r="E290" s="265"/>
      <c r="F290" s="265"/>
      <c r="G290" s="5"/>
      <c r="H290" s="5"/>
      <c r="I290" s="5"/>
      <c r="J290" s="14" t="s">
        <v>18</v>
      </c>
      <c r="K290" s="266" t="s">
        <v>18</v>
      </c>
      <c r="L290" s="266"/>
      <c r="M290" s="14" t="s">
        <v>18</v>
      </c>
      <c r="N290" s="14"/>
      <c r="O290" s="29" t="s">
        <v>18</v>
      </c>
      <c r="P290" s="10" t="s">
        <v>18</v>
      </c>
      <c r="T290" s="89"/>
    </row>
    <row r="291" spans="1:20" s="55" customFormat="1" ht="2.1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35"/>
      <c r="P291" s="10" t="s">
        <v>18</v>
      </c>
      <c r="T291" s="89"/>
    </row>
    <row r="292" spans="1:20" s="55" customFormat="1" ht="0.95" customHeight="1">
      <c r="A292" s="19"/>
      <c r="B292" s="273"/>
      <c r="C292" s="273"/>
      <c r="D292" s="273"/>
      <c r="E292" s="273"/>
      <c r="F292" s="273"/>
      <c r="G292" s="273"/>
      <c r="H292" s="273"/>
      <c r="I292" s="273"/>
      <c r="J292" s="273"/>
      <c r="K292" s="273"/>
      <c r="L292" s="273"/>
      <c r="M292" s="273"/>
      <c r="N292" s="273"/>
      <c r="O292" s="35"/>
      <c r="P292" s="10" t="s">
        <v>18</v>
      </c>
      <c r="T292" s="89"/>
    </row>
    <row r="293" spans="1:20" s="55" customFormat="1" ht="3.9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35"/>
      <c r="P293" s="10" t="s">
        <v>18</v>
      </c>
      <c r="T293" s="89"/>
    </row>
    <row r="294" spans="1:20" ht="15" customHeight="1">
      <c r="A294" s="1"/>
      <c r="B294" s="9" t="s">
        <v>475</v>
      </c>
      <c r="C294" s="265" t="s">
        <v>474</v>
      </c>
      <c r="D294" s="265"/>
      <c r="E294" s="265"/>
      <c r="F294" s="265"/>
      <c r="G294" s="5"/>
      <c r="H294" s="5"/>
      <c r="I294" s="5"/>
      <c r="J294" s="14" t="s">
        <v>18</v>
      </c>
      <c r="K294" s="266" t="s">
        <v>18</v>
      </c>
      <c r="L294" s="266"/>
      <c r="M294" s="14" t="s">
        <v>18</v>
      </c>
      <c r="N294" s="14"/>
      <c r="O294" s="29" t="s">
        <v>18</v>
      </c>
      <c r="P294" s="10" t="s">
        <v>18</v>
      </c>
    </row>
    <row r="295" spans="1:20" ht="15" customHeight="1">
      <c r="A295" s="1"/>
      <c r="B295" s="2" t="s">
        <v>476</v>
      </c>
      <c r="C295" s="261" t="s">
        <v>474</v>
      </c>
      <c r="D295" s="261"/>
      <c r="E295" s="261"/>
      <c r="F295" s="261"/>
      <c r="G295" s="5"/>
      <c r="H295" s="5"/>
      <c r="I295" s="5"/>
      <c r="J295" s="10" t="s">
        <v>18</v>
      </c>
      <c r="K295" s="262" t="s">
        <v>18</v>
      </c>
      <c r="L295" s="262"/>
      <c r="M295" s="10" t="s">
        <v>18</v>
      </c>
      <c r="N295" s="10"/>
      <c r="O295" s="30" t="s">
        <v>18</v>
      </c>
      <c r="P295" s="10" t="s">
        <v>18</v>
      </c>
    </row>
    <row r="296" spans="1:20" ht="12.95" customHeight="1">
      <c r="A296" s="1"/>
      <c r="B296" s="271" t="s">
        <v>57</v>
      </c>
      <c r="C296" s="271"/>
      <c r="D296" s="271"/>
      <c r="E296" s="271"/>
      <c r="F296" s="271"/>
      <c r="G296" s="271"/>
      <c r="H296" s="271"/>
      <c r="I296" s="7"/>
      <c r="J296" s="12" t="s">
        <v>567</v>
      </c>
      <c r="K296" s="272" t="s">
        <v>59</v>
      </c>
      <c r="L296" s="272"/>
      <c r="M296" s="12" t="s">
        <v>59</v>
      </c>
      <c r="N296" s="12"/>
      <c r="O296" s="27" t="s">
        <v>567</v>
      </c>
      <c r="P296" s="95">
        <f>O296/M296*100</f>
        <v>129.10975140953357</v>
      </c>
    </row>
    <row r="297" spans="1:20" ht="12.95" customHeight="1">
      <c r="A297" s="1"/>
      <c r="B297" s="269" t="s">
        <v>13</v>
      </c>
      <c r="C297" s="269"/>
      <c r="D297" s="269"/>
      <c r="E297" s="269"/>
      <c r="F297" s="269"/>
      <c r="G297" s="269"/>
      <c r="H297" s="269"/>
      <c r="I297" s="8"/>
      <c r="J297" s="13" t="s">
        <v>567</v>
      </c>
      <c r="K297" s="270" t="s">
        <v>59</v>
      </c>
      <c r="L297" s="270"/>
      <c r="M297" s="13" t="s">
        <v>59</v>
      </c>
      <c r="N297" s="13"/>
      <c r="O297" s="28" t="str">
        <f>O298</f>
        <v>20.151,45</v>
      </c>
      <c r="P297" s="96">
        <f>O297/M297*100</f>
        <v>129.10975140953357</v>
      </c>
    </row>
    <row r="298" spans="1:20" ht="15" customHeight="1">
      <c r="A298" s="1"/>
      <c r="B298" s="9" t="s">
        <v>126</v>
      </c>
      <c r="C298" s="265" t="s">
        <v>127</v>
      </c>
      <c r="D298" s="265"/>
      <c r="E298" s="265"/>
      <c r="F298" s="265"/>
      <c r="G298" s="5"/>
      <c r="H298" s="5"/>
      <c r="I298" s="5"/>
      <c r="J298" s="14" t="s">
        <v>567</v>
      </c>
      <c r="K298" s="266" t="s">
        <v>59</v>
      </c>
      <c r="L298" s="266"/>
      <c r="M298" s="14" t="s">
        <v>59</v>
      </c>
      <c r="N298" s="14"/>
      <c r="O298" s="29" t="s">
        <v>567</v>
      </c>
      <c r="P298" s="10" t="s">
        <v>18</v>
      </c>
    </row>
    <row r="299" spans="1:20" ht="15" customHeight="1">
      <c r="A299" s="1"/>
      <c r="B299" s="9" t="s">
        <v>166</v>
      </c>
      <c r="C299" s="265" t="s">
        <v>167</v>
      </c>
      <c r="D299" s="265"/>
      <c r="E299" s="265"/>
      <c r="F299" s="265"/>
      <c r="G299" s="5"/>
      <c r="H299" s="5"/>
      <c r="I299" s="5"/>
      <c r="J299" s="14" t="s">
        <v>567</v>
      </c>
      <c r="K299" s="266" t="s">
        <v>61</v>
      </c>
      <c r="L299" s="266"/>
      <c r="M299" s="14" t="s">
        <v>61</v>
      </c>
      <c r="N299" s="14"/>
      <c r="O299" s="29" t="s">
        <v>567</v>
      </c>
      <c r="P299" s="10" t="s">
        <v>18</v>
      </c>
    </row>
    <row r="300" spans="1:20" ht="15" customHeight="1">
      <c r="A300" s="1"/>
      <c r="B300" s="9" t="s">
        <v>278</v>
      </c>
      <c r="C300" s="265" t="s">
        <v>279</v>
      </c>
      <c r="D300" s="265"/>
      <c r="E300" s="265"/>
      <c r="F300" s="265"/>
      <c r="G300" s="5"/>
      <c r="H300" s="5"/>
      <c r="I300" s="5"/>
      <c r="J300" s="14" t="s">
        <v>568</v>
      </c>
      <c r="K300" s="266" t="s">
        <v>18</v>
      </c>
      <c r="L300" s="266"/>
      <c r="M300" s="14" t="s">
        <v>18</v>
      </c>
      <c r="N300" s="14"/>
      <c r="O300" s="29" t="s">
        <v>568</v>
      </c>
      <c r="P300" s="10" t="s">
        <v>18</v>
      </c>
    </row>
    <row r="301" spans="1:20" ht="15" customHeight="1">
      <c r="A301" s="1"/>
      <c r="B301" s="9" t="s">
        <v>286</v>
      </c>
      <c r="C301" s="265" t="s">
        <v>287</v>
      </c>
      <c r="D301" s="265"/>
      <c r="E301" s="265"/>
      <c r="F301" s="265"/>
      <c r="G301" s="5"/>
      <c r="H301" s="5"/>
      <c r="I301" s="5"/>
      <c r="J301" s="14" t="s">
        <v>568</v>
      </c>
      <c r="K301" s="266" t="s">
        <v>18</v>
      </c>
      <c r="L301" s="266"/>
      <c r="M301" s="14" t="s">
        <v>18</v>
      </c>
      <c r="N301" s="14"/>
      <c r="O301" s="29" t="s">
        <v>568</v>
      </c>
      <c r="P301" s="10" t="s">
        <v>18</v>
      </c>
    </row>
    <row r="302" spans="1:20" ht="15" customHeight="1">
      <c r="A302" s="1"/>
      <c r="B302" s="2" t="s">
        <v>313</v>
      </c>
      <c r="C302" s="261" t="s">
        <v>569</v>
      </c>
      <c r="D302" s="261"/>
      <c r="E302" s="261"/>
      <c r="F302" s="261"/>
      <c r="G302" s="5"/>
      <c r="H302" s="5"/>
      <c r="I302" s="5"/>
      <c r="J302" s="10" t="s">
        <v>568</v>
      </c>
      <c r="K302" s="262" t="s">
        <v>18</v>
      </c>
      <c r="L302" s="262"/>
      <c r="M302" s="10" t="s">
        <v>18</v>
      </c>
      <c r="N302" s="10"/>
      <c r="O302" s="30" t="s">
        <v>568</v>
      </c>
      <c r="P302" s="10" t="s">
        <v>18</v>
      </c>
    </row>
    <row r="303" spans="1:20" ht="15" customHeight="1">
      <c r="A303" s="1"/>
      <c r="B303" s="9" t="s">
        <v>383</v>
      </c>
      <c r="C303" s="265" t="s">
        <v>384</v>
      </c>
      <c r="D303" s="265"/>
      <c r="E303" s="265"/>
      <c r="F303" s="265"/>
      <c r="G303" s="5"/>
      <c r="H303" s="5"/>
      <c r="I303" s="5"/>
      <c r="J303" s="14" t="s">
        <v>570</v>
      </c>
      <c r="K303" s="266" t="s">
        <v>61</v>
      </c>
      <c r="L303" s="266"/>
      <c r="M303" s="14" t="s">
        <v>18</v>
      </c>
      <c r="N303" s="14"/>
      <c r="O303" s="29" t="s">
        <v>570</v>
      </c>
      <c r="P303" s="10" t="s">
        <v>18</v>
      </c>
    </row>
    <row r="304" spans="1:20" ht="15" customHeight="1">
      <c r="A304" s="1"/>
      <c r="B304" s="9" t="s">
        <v>385</v>
      </c>
      <c r="C304" s="265" t="s">
        <v>384</v>
      </c>
      <c r="D304" s="265"/>
      <c r="E304" s="265"/>
      <c r="F304" s="265"/>
      <c r="G304" s="5"/>
      <c r="H304" s="5"/>
      <c r="I304" s="5"/>
      <c r="J304" s="14" t="s">
        <v>570</v>
      </c>
      <c r="K304" s="266" t="s">
        <v>61</v>
      </c>
      <c r="L304" s="266"/>
      <c r="M304" s="14" t="s">
        <v>18</v>
      </c>
      <c r="N304" s="14"/>
      <c r="O304" s="29" t="s">
        <v>570</v>
      </c>
      <c r="P304" s="10" t="s">
        <v>18</v>
      </c>
    </row>
    <row r="305" spans="1:20" ht="15" customHeight="1">
      <c r="A305" s="1"/>
      <c r="B305" s="2" t="s">
        <v>500</v>
      </c>
      <c r="C305" s="261" t="s">
        <v>501</v>
      </c>
      <c r="D305" s="261"/>
      <c r="E305" s="261"/>
      <c r="F305" s="261"/>
      <c r="G305" s="5"/>
      <c r="H305" s="5"/>
      <c r="I305" s="5"/>
      <c r="J305" s="10" t="s">
        <v>570</v>
      </c>
      <c r="K305" s="262" t="s">
        <v>61</v>
      </c>
      <c r="L305" s="262"/>
      <c r="M305" s="10" t="s">
        <v>18</v>
      </c>
      <c r="N305" s="10"/>
      <c r="O305" s="30" t="s">
        <v>570</v>
      </c>
      <c r="P305" s="10" t="s">
        <v>18</v>
      </c>
    </row>
    <row r="306" spans="1:20" ht="15" customHeight="1">
      <c r="A306" s="1"/>
      <c r="B306" s="9" t="s">
        <v>571</v>
      </c>
      <c r="C306" s="265" t="s">
        <v>572</v>
      </c>
      <c r="D306" s="265"/>
      <c r="E306" s="265"/>
      <c r="F306" s="265"/>
      <c r="G306" s="5"/>
      <c r="H306" s="5"/>
      <c r="I306" s="5"/>
      <c r="J306" s="14" t="s">
        <v>18</v>
      </c>
      <c r="K306" s="266" t="s">
        <v>73</v>
      </c>
      <c r="L306" s="266"/>
      <c r="M306" s="14" t="s">
        <v>73</v>
      </c>
      <c r="N306" s="14"/>
      <c r="O306" s="29" t="s">
        <v>18</v>
      </c>
      <c r="P306" s="10" t="s">
        <v>18</v>
      </c>
    </row>
    <row r="307" spans="1:20" ht="15" customHeight="1">
      <c r="A307" s="1"/>
      <c r="B307" s="9" t="s">
        <v>573</v>
      </c>
      <c r="C307" s="265" t="s">
        <v>46</v>
      </c>
      <c r="D307" s="265"/>
      <c r="E307" s="265"/>
      <c r="F307" s="265"/>
      <c r="G307" s="5"/>
      <c r="H307" s="5"/>
      <c r="I307" s="5"/>
      <c r="J307" s="14" t="s">
        <v>18</v>
      </c>
      <c r="K307" s="266" t="s">
        <v>73</v>
      </c>
      <c r="L307" s="266"/>
      <c r="M307" s="14" t="s">
        <v>18</v>
      </c>
      <c r="N307" s="14"/>
      <c r="O307" s="29" t="s">
        <v>18</v>
      </c>
      <c r="P307" s="10" t="s">
        <v>18</v>
      </c>
    </row>
    <row r="308" spans="1:20" ht="15" customHeight="1">
      <c r="A308" s="1"/>
      <c r="B308" s="9" t="s">
        <v>574</v>
      </c>
      <c r="C308" s="265" t="s">
        <v>575</v>
      </c>
      <c r="D308" s="265"/>
      <c r="E308" s="265"/>
      <c r="F308" s="265"/>
      <c r="G308" s="5"/>
      <c r="H308" s="5"/>
      <c r="I308" s="5"/>
      <c r="J308" s="14" t="s">
        <v>18</v>
      </c>
      <c r="K308" s="266" t="s">
        <v>73</v>
      </c>
      <c r="L308" s="266"/>
      <c r="M308" s="14" t="s">
        <v>18</v>
      </c>
      <c r="N308" s="14"/>
      <c r="O308" s="29" t="s">
        <v>18</v>
      </c>
      <c r="P308" s="10" t="s">
        <v>18</v>
      </c>
    </row>
    <row r="309" spans="1:20" ht="15" customHeight="1">
      <c r="A309" s="1"/>
      <c r="B309" s="2" t="s">
        <v>576</v>
      </c>
      <c r="C309" s="261" t="s">
        <v>577</v>
      </c>
      <c r="D309" s="261"/>
      <c r="E309" s="261"/>
      <c r="F309" s="261"/>
      <c r="G309" s="5"/>
      <c r="H309" s="5"/>
      <c r="I309" s="5"/>
      <c r="J309" s="10" t="s">
        <v>18</v>
      </c>
      <c r="K309" s="262" t="s">
        <v>73</v>
      </c>
      <c r="L309" s="262"/>
      <c r="M309" s="10" t="s">
        <v>18</v>
      </c>
      <c r="N309" s="10"/>
      <c r="O309" s="30" t="s">
        <v>18</v>
      </c>
      <c r="P309" s="10" t="s">
        <v>18</v>
      </c>
    </row>
    <row r="310" spans="1:20" ht="12.95" customHeight="1">
      <c r="A310" s="1"/>
      <c r="B310" s="271" t="s">
        <v>82</v>
      </c>
      <c r="C310" s="271"/>
      <c r="D310" s="271"/>
      <c r="E310" s="271"/>
      <c r="F310" s="271"/>
      <c r="G310" s="271"/>
      <c r="H310" s="271"/>
      <c r="I310" s="7"/>
      <c r="J310" s="12" t="s">
        <v>578</v>
      </c>
      <c r="K310" s="272" t="s">
        <v>579</v>
      </c>
      <c r="L310" s="272"/>
      <c r="M310" s="12" t="s">
        <v>579</v>
      </c>
      <c r="N310" s="12"/>
      <c r="O310" s="27">
        <f>O311</f>
        <v>2416527.0200000005</v>
      </c>
      <c r="P310" s="33">
        <f>O310/M310*100</f>
        <v>95.638109566510806</v>
      </c>
    </row>
    <row r="311" spans="1:20" ht="12.95" customHeight="1">
      <c r="A311" s="1"/>
      <c r="B311" s="269" t="s">
        <v>13</v>
      </c>
      <c r="C311" s="269"/>
      <c r="D311" s="269"/>
      <c r="E311" s="269"/>
      <c r="F311" s="269"/>
      <c r="G311" s="269"/>
      <c r="H311" s="269"/>
      <c r="I311" s="8"/>
      <c r="J311" s="13" t="s">
        <v>578</v>
      </c>
      <c r="K311" s="270" t="s">
        <v>579</v>
      </c>
      <c r="L311" s="270"/>
      <c r="M311" s="13" t="s">
        <v>579</v>
      </c>
      <c r="N311" s="13"/>
      <c r="O311" s="28">
        <f>O312+O510</f>
        <v>2416527.0200000005</v>
      </c>
      <c r="P311" s="56">
        <f>P310</f>
        <v>95.638109566510806</v>
      </c>
    </row>
    <row r="312" spans="1:20" ht="15" customHeight="1">
      <c r="A312" s="1"/>
      <c r="B312" s="9" t="s">
        <v>126</v>
      </c>
      <c r="C312" s="265" t="s">
        <v>127</v>
      </c>
      <c r="D312" s="265"/>
      <c r="E312" s="265"/>
      <c r="F312" s="265"/>
      <c r="G312" s="5"/>
      <c r="H312" s="5"/>
      <c r="I312" s="5"/>
      <c r="J312" s="14" t="s">
        <v>580</v>
      </c>
      <c r="K312" s="266" t="s">
        <v>581</v>
      </c>
      <c r="L312" s="266"/>
      <c r="M312" s="14" t="s">
        <v>581</v>
      </c>
      <c r="N312" s="14"/>
      <c r="O312" s="31">
        <f>O313+O398+O484+O490+O506</f>
        <v>2396599.2200000007</v>
      </c>
      <c r="P312" s="54">
        <f>P311</f>
        <v>95.638109566510806</v>
      </c>
    </row>
    <row r="313" spans="1:20" ht="15" customHeight="1">
      <c r="A313" s="1"/>
      <c r="B313" s="9" t="s">
        <v>130</v>
      </c>
      <c r="C313" s="265" t="s">
        <v>131</v>
      </c>
      <c r="D313" s="265"/>
      <c r="E313" s="265"/>
      <c r="F313" s="265"/>
      <c r="G313" s="5"/>
      <c r="H313" s="5"/>
      <c r="I313" s="5"/>
      <c r="J313" s="14" t="s">
        <v>582</v>
      </c>
      <c r="K313" s="266" t="s">
        <v>583</v>
      </c>
      <c r="L313" s="266"/>
      <c r="M313" s="14" t="s">
        <v>583</v>
      </c>
      <c r="N313" s="14"/>
      <c r="O313" s="31">
        <f>O314+O337+O377</f>
        <v>2005252.4000000004</v>
      </c>
      <c r="P313" s="10" t="s">
        <v>18</v>
      </c>
    </row>
    <row r="314" spans="1:20" s="38" customFormat="1" ht="15" customHeight="1">
      <c r="A314" s="36"/>
      <c r="B314" s="9" t="s">
        <v>134</v>
      </c>
      <c r="C314" s="265" t="s">
        <v>135</v>
      </c>
      <c r="D314" s="265"/>
      <c r="E314" s="265"/>
      <c r="F314" s="265"/>
      <c r="G314" s="37"/>
      <c r="H314" s="37"/>
      <c r="I314" s="37"/>
      <c r="J314" s="14" t="s">
        <v>584</v>
      </c>
      <c r="K314" s="266" t="s">
        <v>585</v>
      </c>
      <c r="L314" s="266"/>
      <c r="M314" s="14" t="s">
        <v>18</v>
      </c>
      <c r="N314" s="14"/>
      <c r="O314" s="40">
        <f>O315+O316+O317</f>
        <v>1653116.7700000003</v>
      </c>
      <c r="P314" s="10" t="s">
        <v>18</v>
      </c>
      <c r="T314" s="53"/>
    </row>
    <row r="315" spans="1:20" ht="15" customHeight="1">
      <c r="A315" s="1"/>
      <c r="B315" s="9" t="s">
        <v>138</v>
      </c>
      <c r="C315" s="265" t="s">
        <v>139</v>
      </c>
      <c r="D315" s="265"/>
      <c r="E315" s="265"/>
      <c r="F315" s="265"/>
      <c r="G315" s="5"/>
      <c r="H315" s="5"/>
      <c r="I315" s="5"/>
      <c r="J315" s="14" t="s">
        <v>586</v>
      </c>
      <c r="K315" s="266" t="s">
        <v>587</v>
      </c>
      <c r="L315" s="266"/>
      <c r="M315" s="14">
        <v>1587429.29</v>
      </c>
      <c r="N315" s="14"/>
      <c r="O315" s="41">
        <f>SUM(O319+O321)</f>
        <v>1580898.6900000002</v>
      </c>
      <c r="P315" s="10" t="s">
        <v>18</v>
      </c>
    </row>
    <row r="316" spans="1:20" ht="15" customHeight="1">
      <c r="A316" s="1"/>
      <c r="B316" s="9" t="s">
        <v>588</v>
      </c>
      <c r="C316" s="265" t="s">
        <v>589</v>
      </c>
      <c r="D316" s="265"/>
      <c r="E316" s="265"/>
      <c r="F316" s="265"/>
      <c r="G316" s="5"/>
      <c r="H316" s="5"/>
      <c r="I316" s="5"/>
      <c r="J316" s="14" t="s">
        <v>590</v>
      </c>
      <c r="K316" s="266" t="s">
        <v>591</v>
      </c>
      <c r="L316" s="266"/>
      <c r="M316" s="14" t="s">
        <v>18</v>
      </c>
      <c r="N316" s="14"/>
      <c r="O316" s="41" t="s">
        <v>590</v>
      </c>
      <c r="P316" s="10" t="s">
        <v>18</v>
      </c>
    </row>
    <row r="317" spans="1:20" ht="15" customHeight="1">
      <c r="A317" s="1"/>
      <c r="B317" s="9" t="s">
        <v>592</v>
      </c>
      <c r="C317" s="265" t="s">
        <v>593</v>
      </c>
      <c r="D317" s="265"/>
      <c r="E317" s="265"/>
      <c r="F317" s="265"/>
      <c r="G317" s="5"/>
      <c r="H317" s="5"/>
      <c r="I317" s="5"/>
      <c r="J317" s="14" t="s">
        <v>594</v>
      </c>
      <c r="K317" s="266" t="s">
        <v>595</v>
      </c>
      <c r="L317" s="266"/>
      <c r="M317" s="14" t="s">
        <v>18</v>
      </c>
      <c r="N317" s="14"/>
      <c r="O317" s="41" t="s">
        <v>594</v>
      </c>
      <c r="P317" s="10" t="s">
        <v>18</v>
      </c>
    </row>
    <row r="318" spans="1:20" ht="15" customHeight="1">
      <c r="A318" s="1"/>
      <c r="B318" s="2" t="s">
        <v>140</v>
      </c>
      <c r="C318" s="261" t="s">
        <v>141</v>
      </c>
      <c r="D318" s="261"/>
      <c r="E318" s="261"/>
      <c r="F318" s="261"/>
      <c r="G318" s="5"/>
      <c r="H318" s="5"/>
      <c r="I318" s="5"/>
      <c r="J318" s="10" t="s">
        <v>18</v>
      </c>
      <c r="K318" s="262" t="s">
        <v>18</v>
      </c>
      <c r="L318" s="262"/>
      <c r="M318" s="10" t="s">
        <v>18</v>
      </c>
      <c r="N318" s="10"/>
      <c r="O318" s="41" t="s">
        <v>18</v>
      </c>
      <c r="P318" s="10" t="s">
        <v>18</v>
      </c>
    </row>
    <row r="319" spans="1:20" ht="15" customHeight="1">
      <c r="A319" s="1"/>
      <c r="B319" s="2" t="s">
        <v>140</v>
      </c>
      <c r="C319" s="261" t="s">
        <v>141</v>
      </c>
      <c r="D319" s="261"/>
      <c r="E319" s="261"/>
      <c r="F319" s="261"/>
      <c r="G319" s="5"/>
      <c r="H319" s="5"/>
      <c r="I319" s="5"/>
      <c r="J319" s="10" t="s">
        <v>596</v>
      </c>
      <c r="K319" s="262" t="s">
        <v>597</v>
      </c>
      <c r="L319" s="262"/>
      <c r="M319" s="10" t="s">
        <v>18</v>
      </c>
      <c r="N319" s="10"/>
      <c r="O319" s="41">
        <v>1580768.59</v>
      </c>
      <c r="P319" s="10" t="s">
        <v>18</v>
      </c>
    </row>
    <row r="320" spans="1:20" ht="15" customHeight="1">
      <c r="A320" s="1"/>
      <c r="B320" s="2" t="s">
        <v>140</v>
      </c>
      <c r="C320" s="261" t="s">
        <v>141</v>
      </c>
      <c r="D320" s="261"/>
      <c r="E320" s="261"/>
      <c r="F320" s="261"/>
      <c r="G320" s="5"/>
      <c r="H320" s="5"/>
      <c r="I320" s="5"/>
      <c r="J320" s="10" t="s">
        <v>18</v>
      </c>
      <c r="K320" s="262" t="s">
        <v>18</v>
      </c>
      <c r="L320" s="262"/>
      <c r="M320" s="10" t="s">
        <v>18</v>
      </c>
      <c r="N320" s="10"/>
      <c r="O320" s="41" t="s">
        <v>18</v>
      </c>
      <c r="P320" s="10" t="s">
        <v>18</v>
      </c>
    </row>
    <row r="321" spans="1:20" s="55" customFormat="1" ht="15" customHeight="1">
      <c r="A321" s="19"/>
      <c r="B321" s="2" t="s">
        <v>598</v>
      </c>
      <c r="C321" s="261" t="s">
        <v>599</v>
      </c>
      <c r="D321" s="261"/>
      <c r="E321" s="261"/>
      <c r="F321" s="261"/>
      <c r="G321" s="5"/>
      <c r="H321" s="5"/>
      <c r="I321" s="5"/>
      <c r="J321" s="10" t="s">
        <v>600</v>
      </c>
      <c r="K321" s="262" t="s">
        <v>18</v>
      </c>
      <c r="L321" s="262"/>
      <c r="M321" s="10" t="s">
        <v>18</v>
      </c>
      <c r="N321" s="10"/>
      <c r="O321" s="41" t="s">
        <v>600</v>
      </c>
      <c r="P321" s="10" t="s">
        <v>18</v>
      </c>
      <c r="T321" s="89"/>
    </row>
    <row r="322" spans="1:20" s="55" customFormat="1" ht="15" customHeight="1">
      <c r="A322" s="19"/>
      <c r="B322" s="2" t="s">
        <v>601</v>
      </c>
      <c r="C322" s="261" t="s">
        <v>589</v>
      </c>
      <c r="D322" s="261"/>
      <c r="E322" s="261"/>
      <c r="F322" s="261"/>
      <c r="G322" s="5"/>
      <c r="H322" s="5"/>
      <c r="I322" s="5"/>
      <c r="J322" s="10" t="s">
        <v>590</v>
      </c>
      <c r="K322" s="262" t="s">
        <v>591</v>
      </c>
      <c r="L322" s="262"/>
      <c r="M322" s="10" t="s">
        <v>18</v>
      </c>
      <c r="N322" s="10"/>
      <c r="O322" s="41" t="s">
        <v>590</v>
      </c>
      <c r="P322" s="10" t="s">
        <v>18</v>
      </c>
      <c r="T322" s="89"/>
    </row>
    <row r="323" spans="1:20" ht="15" customHeight="1">
      <c r="A323" s="1"/>
      <c r="B323" s="2" t="s">
        <v>602</v>
      </c>
      <c r="C323" s="261" t="s">
        <v>593</v>
      </c>
      <c r="D323" s="261"/>
      <c r="E323" s="261"/>
      <c r="F323" s="261"/>
      <c r="G323" s="5"/>
      <c r="H323" s="5"/>
      <c r="I323" s="5"/>
      <c r="J323" s="10" t="s">
        <v>594</v>
      </c>
      <c r="K323" s="262" t="s">
        <v>595</v>
      </c>
      <c r="L323" s="262"/>
      <c r="M323" s="10" t="s">
        <v>18</v>
      </c>
      <c r="N323" s="10"/>
      <c r="O323" s="41" t="s">
        <v>594</v>
      </c>
      <c r="P323" s="10" t="s">
        <v>18</v>
      </c>
    </row>
    <row r="324" spans="1:20" ht="15" customHeight="1">
      <c r="A324" s="1"/>
      <c r="B324" s="2" t="s">
        <v>140</v>
      </c>
      <c r="C324" s="261" t="s">
        <v>141</v>
      </c>
      <c r="D324" s="261"/>
      <c r="E324" s="261"/>
      <c r="F324" s="261"/>
      <c r="G324" s="5"/>
      <c r="H324" s="5"/>
      <c r="I324" s="5"/>
      <c r="J324" s="10" t="s">
        <v>18</v>
      </c>
      <c r="K324" s="262" t="s">
        <v>18</v>
      </c>
      <c r="L324" s="262"/>
      <c r="M324" s="10" t="s">
        <v>18</v>
      </c>
      <c r="N324" s="10"/>
      <c r="O324" s="41" t="s">
        <v>18</v>
      </c>
      <c r="P324" s="10" t="s">
        <v>18</v>
      </c>
    </row>
    <row r="325" spans="1:20" ht="15" customHeight="1">
      <c r="A325" s="1"/>
      <c r="B325" s="2" t="s">
        <v>140</v>
      </c>
      <c r="C325" s="261" t="s">
        <v>141</v>
      </c>
      <c r="D325" s="261"/>
      <c r="E325" s="261"/>
      <c r="F325" s="261"/>
      <c r="G325" s="5"/>
      <c r="H325" s="5"/>
      <c r="I325" s="5"/>
      <c r="J325" s="10" t="s">
        <v>18</v>
      </c>
      <c r="K325" s="262" t="s">
        <v>18</v>
      </c>
      <c r="L325" s="262"/>
      <c r="M325" s="10" t="s">
        <v>18</v>
      </c>
      <c r="N325" s="10"/>
      <c r="O325" s="41" t="s">
        <v>18</v>
      </c>
      <c r="P325" s="10" t="s">
        <v>18</v>
      </c>
    </row>
    <row r="326" spans="1:20" ht="15" customHeight="1">
      <c r="A326" s="1"/>
      <c r="B326" s="2" t="s">
        <v>140</v>
      </c>
      <c r="C326" s="261" t="s">
        <v>141</v>
      </c>
      <c r="D326" s="261"/>
      <c r="E326" s="261"/>
      <c r="F326" s="261"/>
      <c r="G326" s="5"/>
      <c r="H326" s="5"/>
      <c r="I326" s="5"/>
      <c r="J326" s="10" t="s">
        <v>603</v>
      </c>
      <c r="K326" s="262" t="s">
        <v>604</v>
      </c>
      <c r="L326" s="262"/>
      <c r="M326" s="10" t="s">
        <v>18</v>
      </c>
      <c r="N326" s="10"/>
      <c r="O326" s="41" t="s">
        <v>18</v>
      </c>
      <c r="P326" s="10" t="s">
        <v>18</v>
      </c>
    </row>
    <row r="327" spans="1:20" ht="15" customHeight="1">
      <c r="A327" s="1"/>
      <c r="B327" s="2" t="s">
        <v>140</v>
      </c>
      <c r="C327" s="261" t="s">
        <v>141</v>
      </c>
      <c r="D327" s="261"/>
      <c r="E327" s="261"/>
      <c r="F327" s="261"/>
      <c r="G327" s="5"/>
      <c r="H327" s="5"/>
      <c r="I327" s="5"/>
      <c r="J327" s="10" t="s">
        <v>605</v>
      </c>
      <c r="K327" s="262" t="s">
        <v>606</v>
      </c>
      <c r="L327" s="262"/>
      <c r="M327" s="10" t="s">
        <v>18</v>
      </c>
      <c r="N327" s="10"/>
      <c r="O327" s="41" t="s">
        <v>18</v>
      </c>
      <c r="P327" s="10" t="s">
        <v>18</v>
      </c>
    </row>
    <row r="328" spans="1:20" ht="15" customHeight="1">
      <c r="A328" s="1"/>
      <c r="B328" s="2" t="s">
        <v>140</v>
      </c>
      <c r="C328" s="261" t="s">
        <v>141</v>
      </c>
      <c r="D328" s="261"/>
      <c r="E328" s="261"/>
      <c r="F328" s="261"/>
      <c r="G328" s="5"/>
      <c r="H328" s="5"/>
      <c r="I328" s="5"/>
      <c r="J328" s="10" t="s">
        <v>607</v>
      </c>
      <c r="K328" s="262" t="s">
        <v>608</v>
      </c>
      <c r="L328" s="262"/>
      <c r="M328" s="10" t="s">
        <v>18</v>
      </c>
      <c r="N328" s="10"/>
      <c r="O328" s="41" t="s">
        <v>18</v>
      </c>
      <c r="P328" s="10" t="s">
        <v>18</v>
      </c>
    </row>
    <row r="329" spans="1:20" ht="15" customHeight="1">
      <c r="A329" s="1"/>
      <c r="B329" s="2" t="s">
        <v>140</v>
      </c>
      <c r="C329" s="261" t="s">
        <v>141</v>
      </c>
      <c r="D329" s="261"/>
      <c r="E329" s="261"/>
      <c r="F329" s="261"/>
      <c r="G329" s="5"/>
      <c r="H329" s="5"/>
      <c r="I329" s="5"/>
      <c r="J329" s="10" t="s">
        <v>18</v>
      </c>
      <c r="K329" s="262" t="s">
        <v>18</v>
      </c>
      <c r="L329" s="262"/>
      <c r="M329" s="10" t="s">
        <v>18</v>
      </c>
      <c r="N329" s="10"/>
      <c r="O329" s="41" t="s">
        <v>18</v>
      </c>
      <c r="P329" s="10" t="s">
        <v>18</v>
      </c>
    </row>
    <row r="330" spans="1:20" ht="15" customHeight="1">
      <c r="A330" s="1"/>
      <c r="B330" s="2" t="s">
        <v>140</v>
      </c>
      <c r="C330" s="261" t="s">
        <v>141</v>
      </c>
      <c r="D330" s="261"/>
      <c r="E330" s="261"/>
      <c r="F330" s="261"/>
      <c r="G330" s="5"/>
      <c r="H330" s="5"/>
      <c r="I330" s="5"/>
      <c r="J330" s="10" t="s">
        <v>18</v>
      </c>
      <c r="K330" s="262" t="s">
        <v>18</v>
      </c>
      <c r="L330" s="262"/>
      <c r="M330" s="10" t="s">
        <v>18</v>
      </c>
      <c r="N330" s="10"/>
      <c r="O330" s="41" t="s">
        <v>18</v>
      </c>
      <c r="P330" s="10" t="s">
        <v>18</v>
      </c>
    </row>
    <row r="331" spans="1:20" ht="15" customHeight="1">
      <c r="A331" s="1"/>
      <c r="B331" s="2" t="s">
        <v>140</v>
      </c>
      <c r="C331" s="261" t="s">
        <v>141</v>
      </c>
      <c r="D331" s="261"/>
      <c r="E331" s="261"/>
      <c r="F331" s="261"/>
      <c r="G331" s="5"/>
      <c r="H331" s="5"/>
      <c r="I331" s="5"/>
      <c r="J331" s="10" t="s">
        <v>18</v>
      </c>
      <c r="K331" s="262" t="s">
        <v>18</v>
      </c>
      <c r="L331" s="262"/>
      <c r="M331" s="10" t="s">
        <v>18</v>
      </c>
      <c r="N331" s="10"/>
      <c r="O331" s="41" t="s">
        <v>18</v>
      </c>
      <c r="P331" s="10" t="s">
        <v>18</v>
      </c>
    </row>
    <row r="332" spans="1:20" ht="15" customHeight="1">
      <c r="A332" s="1"/>
      <c r="B332" s="2" t="s">
        <v>140</v>
      </c>
      <c r="C332" s="261" t="s">
        <v>141</v>
      </c>
      <c r="D332" s="261"/>
      <c r="E332" s="261"/>
      <c r="F332" s="261"/>
      <c r="G332" s="5"/>
      <c r="H332" s="5"/>
      <c r="I332" s="5"/>
      <c r="J332" s="10" t="s">
        <v>18</v>
      </c>
      <c r="K332" s="262" t="s">
        <v>18</v>
      </c>
      <c r="L332" s="262"/>
      <c r="M332" s="10" t="s">
        <v>18</v>
      </c>
      <c r="N332" s="10"/>
      <c r="O332" s="41" t="s">
        <v>18</v>
      </c>
      <c r="P332" s="10" t="s">
        <v>18</v>
      </c>
    </row>
    <row r="333" spans="1:20" ht="15" customHeight="1">
      <c r="A333" s="1"/>
      <c r="B333" s="2" t="s">
        <v>140</v>
      </c>
      <c r="C333" s="261" t="s">
        <v>141</v>
      </c>
      <c r="D333" s="261"/>
      <c r="E333" s="261"/>
      <c r="F333" s="261"/>
      <c r="G333" s="5"/>
      <c r="H333" s="5"/>
      <c r="I333" s="5"/>
      <c r="J333" s="10" t="s">
        <v>18</v>
      </c>
      <c r="K333" s="262" t="s">
        <v>18</v>
      </c>
      <c r="L333" s="262"/>
      <c r="M333" s="10" t="s">
        <v>18</v>
      </c>
      <c r="N333" s="10"/>
      <c r="O333" s="41" t="s">
        <v>18</v>
      </c>
      <c r="P333" s="10" t="s">
        <v>18</v>
      </c>
    </row>
    <row r="334" spans="1:20" ht="15" customHeight="1">
      <c r="A334" s="1"/>
      <c r="B334" s="2" t="s">
        <v>140</v>
      </c>
      <c r="C334" s="261" t="s">
        <v>141</v>
      </c>
      <c r="D334" s="261"/>
      <c r="E334" s="261"/>
      <c r="F334" s="261"/>
      <c r="G334" s="5"/>
      <c r="H334" s="5"/>
      <c r="I334" s="5"/>
      <c r="J334" s="10" t="s">
        <v>18</v>
      </c>
      <c r="K334" s="262" t="s">
        <v>18</v>
      </c>
      <c r="L334" s="262"/>
      <c r="M334" s="10" t="s">
        <v>18</v>
      </c>
      <c r="N334" s="10"/>
      <c r="O334" s="41" t="s">
        <v>18</v>
      </c>
      <c r="P334" s="10" t="s">
        <v>18</v>
      </c>
    </row>
    <row r="335" spans="1:20" ht="15" customHeight="1">
      <c r="A335" s="1"/>
      <c r="B335" s="2" t="s">
        <v>140</v>
      </c>
      <c r="C335" s="261" t="s">
        <v>141</v>
      </c>
      <c r="D335" s="261"/>
      <c r="E335" s="261"/>
      <c r="F335" s="261"/>
      <c r="G335" s="5"/>
      <c r="H335" s="5"/>
      <c r="I335" s="5"/>
      <c r="J335" s="10" t="s">
        <v>609</v>
      </c>
      <c r="K335" s="262" t="s">
        <v>610</v>
      </c>
      <c r="L335" s="262"/>
      <c r="M335" s="10" t="s">
        <v>18</v>
      </c>
      <c r="N335" s="10"/>
      <c r="O335" s="41" t="s">
        <v>18</v>
      </c>
      <c r="P335" s="10" t="s">
        <v>18</v>
      </c>
    </row>
    <row r="336" spans="1:20" ht="15" customHeight="1">
      <c r="A336" s="1"/>
      <c r="B336" s="2" t="s">
        <v>140</v>
      </c>
      <c r="C336" s="261" t="s">
        <v>141</v>
      </c>
      <c r="D336" s="261"/>
      <c r="E336" s="261"/>
      <c r="F336" s="261"/>
      <c r="G336" s="5"/>
      <c r="H336" s="5"/>
      <c r="I336" s="5"/>
      <c r="J336" s="10" t="s">
        <v>611</v>
      </c>
      <c r="K336" s="262" t="s">
        <v>612</v>
      </c>
      <c r="L336" s="262"/>
      <c r="M336" s="10" t="s">
        <v>18</v>
      </c>
      <c r="N336" s="10"/>
      <c r="O336" s="41" t="s">
        <v>18</v>
      </c>
      <c r="P336" s="10" t="s">
        <v>18</v>
      </c>
    </row>
    <row r="337" spans="1:20" s="38" customFormat="1" ht="15" customHeight="1">
      <c r="A337" s="36"/>
      <c r="B337" s="9" t="s">
        <v>144</v>
      </c>
      <c r="C337" s="265" t="s">
        <v>145</v>
      </c>
      <c r="D337" s="265"/>
      <c r="E337" s="265"/>
      <c r="F337" s="265"/>
      <c r="G337" s="37"/>
      <c r="H337" s="37"/>
      <c r="I337" s="37"/>
      <c r="J337" s="14" t="s">
        <v>613</v>
      </c>
      <c r="K337" s="266" t="s">
        <v>614</v>
      </c>
      <c r="L337" s="266"/>
      <c r="M337" s="14" t="s">
        <v>18</v>
      </c>
      <c r="N337" s="14"/>
      <c r="O337" s="40" t="s">
        <v>613</v>
      </c>
      <c r="P337" s="10" t="s">
        <v>18</v>
      </c>
      <c r="T337" s="53"/>
    </row>
    <row r="338" spans="1:20" ht="15" customHeight="1">
      <c r="A338" s="1"/>
      <c r="B338" s="9" t="s">
        <v>148</v>
      </c>
      <c r="C338" s="265" t="s">
        <v>145</v>
      </c>
      <c r="D338" s="265"/>
      <c r="E338" s="265"/>
      <c r="F338" s="265"/>
      <c r="G338" s="5"/>
      <c r="H338" s="5"/>
      <c r="I338" s="5"/>
      <c r="J338" s="14" t="s">
        <v>613</v>
      </c>
      <c r="K338" s="266" t="s">
        <v>614</v>
      </c>
      <c r="L338" s="266"/>
      <c r="M338" s="14" t="s">
        <v>18</v>
      </c>
      <c r="N338" s="14"/>
      <c r="O338" s="41" t="s">
        <v>613</v>
      </c>
      <c r="P338" s="10" t="s">
        <v>18</v>
      </c>
    </row>
    <row r="339" spans="1:20" ht="15" customHeight="1">
      <c r="A339" s="1"/>
      <c r="B339" s="2" t="s">
        <v>149</v>
      </c>
      <c r="C339" s="261" t="s">
        <v>150</v>
      </c>
      <c r="D339" s="261"/>
      <c r="E339" s="261"/>
      <c r="F339" s="261"/>
      <c r="G339" s="5"/>
      <c r="H339" s="5"/>
      <c r="I339" s="5"/>
      <c r="J339" s="10" t="s">
        <v>615</v>
      </c>
      <c r="K339" s="262" t="s">
        <v>616</v>
      </c>
      <c r="L339" s="262"/>
      <c r="M339" s="10" t="s">
        <v>18</v>
      </c>
      <c r="N339" s="10"/>
      <c r="O339" s="41" t="s">
        <v>615</v>
      </c>
      <c r="P339" s="10" t="s">
        <v>18</v>
      </c>
    </row>
    <row r="340" spans="1:20" ht="15" customHeight="1">
      <c r="A340" s="1"/>
      <c r="B340" s="2" t="s">
        <v>617</v>
      </c>
      <c r="C340" s="261" t="s">
        <v>618</v>
      </c>
      <c r="D340" s="261"/>
      <c r="E340" s="261"/>
      <c r="F340" s="261"/>
      <c r="G340" s="5"/>
      <c r="H340" s="5"/>
      <c r="I340" s="5"/>
      <c r="J340" s="10" t="s">
        <v>619</v>
      </c>
      <c r="K340" s="262" t="s">
        <v>620</v>
      </c>
      <c r="L340" s="262"/>
      <c r="M340" s="10" t="s">
        <v>18</v>
      </c>
      <c r="N340" s="10"/>
      <c r="O340" s="41" t="s">
        <v>619</v>
      </c>
      <c r="P340" s="10" t="s">
        <v>18</v>
      </c>
    </row>
    <row r="341" spans="1:20" ht="15" customHeight="1">
      <c r="A341" s="1"/>
      <c r="B341" s="2" t="s">
        <v>621</v>
      </c>
      <c r="C341" s="261" t="s">
        <v>622</v>
      </c>
      <c r="D341" s="261"/>
      <c r="E341" s="261"/>
      <c r="F341" s="261"/>
      <c r="G341" s="5"/>
      <c r="H341" s="5"/>
      <c r="I341" s="5"/>
      <c r="J341" s="10" t="s">
        <v>623</v>
      </c>
      <c r="K341" s="262" t="s">
        <v>624</v>
      </c>
      <c r="L341" s="262"/>
      <c r="M341" s="10" t="s">
        <v>18</v>
      </c>
      <c r="N341" s="10"/>
      <c r="O341" s="41" t="s">
        <v>623</v>
      </c>
      <c r="P341" s="10" t="s">
        <v>18</v>
      </c>
    </row>
    <row r="342" spans="1:20" ht="15" customHeight="1">
      <c r="A342" s="1"/>
      <c r="B342" s="2" t="s">
        <v>625</v>
      </c>
      <c r="C342" s="261" t="s">
        <v>626</v>
      </c>
      <c r="D342" s="261"/>
      <c r="E342" s="261"/>
      <c r="F342" s="261"/>
      <c r="G342" s="5"/>
      <c r="H342" s="5"/>
      <c r="I342" s="5"/>
      <c r="J342" s="10" t="s">
        <v>627</v>
      </c>
      <c r="K342" s="262" t="s">
        <v>628</v>
      </c>
      <c r="L342" s="262"/>
      <c r="M342" s="10" t="s">
        <v>18</v>
      </c>
      <c r="N342" s="10"/>
      <c r="O342" s="41" t="s">
        <v>627</v>
      </c>
      <c r="P342" s="10" t="s">
        <v>18</v>
      </c>
    </row>
    <row r="343" spans="1:20" ht="15" customHeight="1">
      <c r="A343" s="1"/>
      <c r="B343" s="2" t="s">
        <v>155</v>
      </c>
      <c r="C343" s="261" t="s">
        <v>156</v>
      </c>
      <c r="D343" s="261"/>
      <c r="E343" s="261"/>
      <c r="F343" s="261"/>
      <c r="G343" s="5"/>
      <c r="H343" s="5"/>
      <c r="I343" s="5"/>
      <c r="J343" s="10" t="s">
        <v>629</v>
      </c>
      <c r="K343" s="262" t="s">
        <v>629</v>
      </c>
      <c r="L343" s="262"/>
      <c r="M343" s="10" t="s">
        <v>18</v>
      </c>
      <c r="N343" s="10"/>
      <c r="O343" s="41" t="s">
        <v>629</v>
      </c>
      <c r="P343" s="10" t="s">
        <v>18</v>
      </c>
    </row>
    <row r="344" spans="1:20" ht="15" customHeight="1">
      <c r="A344" s="1"/>
      <c r="B344" s="2" t="s">
        <v>149</v>
      </c>
      <c r="C344" s="261" t="s">
        <v>150</v>
      </c>
      <c r="D344" s="261"/>
      <c r="E344" s="261"/>
      <c r="F344" s="261"/>
      <c r="G344" s="5"/>
      <c r="H344" s="5"/>
      <c r="I344" s="5"/>
      <c r="J344" s="10" t="s">
        <v>18</v>
      </c>
      <c r="K344" s="262" t="s">
        <v>18</v>
      </c>
      <c r="L344" s="262"/>
      <c r="M344" s="10" t="s">
        <v>18</v>
      </c>
      <c r="N344" s="10"/>
      <c r="O344" s="41" t="s">
        <v>18</v>
      </c>
      <c r="P344" s="10" t="s">
        <v>18</v>
      </c>
    </row>
    <row r="345" spans="1:20" ht="15" customHeight="1">
      <c r="A345" s="1"/>
      <c r="B345" s="2" t="s">
        <v>149</v>
      </c>
      <c r="C345" s="261" t="s">
        <v>150</v>
      </c>
      <c r="D345" s="261"/>
      <c r="E345" s="261"/>
      <c r="F345" s="261"/>
      <c r="G345" s="5"/>
      <c r="H345" s="5"/>
      <c r="I345" s="5"/>
      <c r="J345" s="10" t="s">
        <v>18</v>
      </c>
      <c r="K345" s="262" t="s">
        <v>18</v>
      </c>
      <c r="L345" s="262"/>
      <c r="M345" s="10" t="s">
        <v>18</v>
      </c>
      <c r="N345" s="10"/>
      <c r="O345" s="41" t="s">
        <v>18</v>
      </c>
      <c r="P345" s="10" t="s">
        <v>18</v>
      </c>
    </row>
    <row r="346" spans="1:20" ht="15" customHeight="1">
      <c r="A346" s="1"/>
      <c r="B346" s="2" t="s">
        <v>151</v>
      </c>
      <c r="C346" s="261" t="s">
        <v>152</v>
      </c>
      <c r="D346" s="261"/>
      <c r="E346" s="261"/>
      <c r="F346" s="261"/>
      <c r="G346" s="5"/>
      <c r="H346" s="5"/>
      <c r="I346" s="5"/>
      <c r="J346" s="10" t="s">
        <v>18</v>
      </c>
      <c r="K346" s="262" t="s">
        <v>18</v>
      </c>
      <c r="L346" s="262"/>
      <c r="M346" s="10" t="s">
        <v>18</v>
      </c>
      <c r="N346" s="10"/>
      <c r="O346" s="41" t="s">
        <v>18</v>
      </c>
      <c r="P346" s="10" t="s">
        <v>18</v>
      </c>
    </row>
    <row r="347" spans="1:20" ht="15" customHeight="1">
      <c r="A347" s="1"/>
      <c r="B347" s="2" t="s">
        <v>151</v>
      </c>
      <c r="C347" s="261" t="s">
        <v>152</v>
      </c>
      <c r="D347" s="261"/>
      <c r="E347" s="261"/>
      <c r="F347" s="261"/>
      <c r="G347" s="5"/>
      <c r="H347" s="5"/>
      <c r="I347" s="5"/>
      <c r="J347" s="10" t="s">
        <v>18</v>
      </c>
      <c r="K347" s="262" t="s">
        <v>18</v>
      </c>
      <c r="L347" s="262"/>
      <c r="M347" s="10" t="s">
        <v>18</v>
      </c>
      <c r="N347" s="10"/>
      <c r="O347" s="41" t="s">
        <v>18</v>
      </c>
      <c r="P347" s="10" t="s">
        <v>18</v>
      </c>
    </row>
    <row r="348" spans="1:20" ht="12.75" customHeight="1">
      <c r="A348" s="1"/>
      <c r="B348" s="2" t="s">
        <v>149</v>
      </c>
      <c r="C348" s="261" t="s">
        <v>150</v>
      </c>
      <c r="D348" s="261"/>
      <c r="E348" s="261"/>
      <c r="F348" s="261"/>
      <c r="G348" s="5"/>
      <c r="H348" s="5"/>
      <c r="I348" s="5"/>
      <c r="J348" s="10" t="s">
        <v>630</v>
      </c>
      <c r="K348" s="262" t="s">
        <v>631</v>
      </c>
      <c r="L348" s="262"/>
      <c r="M348" s="10" t="s">
        <v>18</v>
      </c>
      <c r="N348" s="10"/>
      <c r="O348" s="41" t="s">
        <v>630</v>
      </c>
      <c r="P348" s="10" t="s">
        <v>18</v>
      </c>
    </row>
    <row r="349" spans="1:20" s="55" customFormat="1" ht="15" customHeight="1">
      <c r="A349" s="19"/>
      <c r="B349" s="2" t="s">
        <v>149</v>
      </c>
      <c r="C349" s="261" t="s">
        <v>150</v>
      </c>
      <c r="D349" s="261"/>
      <c r="E349" s="261"/>
      <c r="F349" s="261"/>
      <c r="G349" s="5"/>
      <c r="H349" s="5"/>
      <c r="I349" s="5"/>
      <c r="J349" s="10" t="s">
        <v>632</v>
      </c>
      <c r="K349" s="262" t="s">
        <v>633</v>
      </c>
      <c r="L349" s="262"/>
      <c r="M349" s="10" t="s">
        <v>18</v>
      </c>
      <c r="N349" s="10"/>
      <c r="O349" s="41" t="s">
        <v>632</v>
      </c>
      <c r="P349" s="10" t="s">
        <v>18</v>
      </c>
      <c r="T349" s="89"/>
    </row>
    <row r="350" spans="1:20" s="55" customFormat="1" ht="15" customHeight="1">
      <c r="A350" s="19"/>
      <c r="B350" s="2" t="s">
        <v>151</v>
      </c>
      <c r="C350" s="261" t="s">
        <v>152</v>
      </c>
      <c r="D350" s="261"/>
      <c r="E350" s="261"/>
      <c r="F350" s="261"/>
      <c r="G350" s="5"/>
      <c r="H350" s="5"/>
      <c r="I350" s="5"/>
      <c r="J350" s="10" t="s">
        <v>634</v>
      </c>
      <c r="K350" s="262" t="s">
        <v>635</v>
      </c>
      <c r="L350" s="262"/>
      <c r="M350" s="10" t="s">
        <v>18</v>
      </c>
      <c r="N350" s="10"/>
      <c r="O350" s="41" t="s">
        <v>634</v>
      </c>
      <c r="P350" s="10" t="s">
        <v>18</v>
      </c>
      <c r="T350" s="89"/>
    </row>
    <row r="351" spans="1:20" s="55" customFormat="1" ht="15" customHeight="1">
      <c r="A351" s="19"/>
      <c r="B351" s="2" t="s">
        <v>151</v>
      </c>
      <c r="C351" s="261" t="s">
        <v>152</v>
      </c>
      <c r="D351" s="261"/>
      <c r="E351" s="261"/>
      <c r="F351" s="261"/>
      <c r="G351" s="5"/>
      <c r="H351" s="5"/>
      <c r="I351" s="5"/>
      <c r="J351" s="10" t="s">
        <v>636</v>
      </c>
      <c r="K351" s="262" t="s">
        <v>637</v>
      </c>
      <c r="L351" s="262"/>
      <c r="M351" s="10" t="s">
        <v>18</v>
      </c>
      <c r="N351" s="10"/>
      <c r="O351" s="41" t="s">
        <v>636</v>
      </c>
      <c r="P351" s="10" t="s">
        <v>18</v>
      </c>
      <c r="T351" s="89"/>
    </row>
    <row r="352" spans="1:20" ht="15" customHeight="1">
      <c r="A352" s="1"/>
      <c r="B352" s="2" t="s">
        <v>149</v>
      </c>
      <c r="C352" s="261" t="s">
        <v>150</v>
      </c>
      <c r="D352" s="261"/>
      <c r="E352" s="261"/>
      <c r="F352" s="261"/>
      <c r="G352" s="5"/>
      <c r="H352" s="5"/>
      <c r="I352" s="5"/>
      <c r="J352" s="10" t="s">
        <v>18</v>
      </c>
      <c r="K352" s="262" t="s">
        <v>18</v>
      </c>
      <c r="L352" s="262"/>
      <c r="M352" s="10" t="s">
        <v>18</v>
      </c>
      <c r="N352" s="10"/>
      <c r="O352" s="41" t="s">
        <v>18</v>
      </c>
      <c r="P352" s="10" t="s">
        <v>18</v>
      </c>
    </row>
    <row r="353" spans="1:16" ht="15" customHeight="1">
      <c r="A353" s="1"/>
      <c r="B353" s="2" t="s">
        <v>149</v>
      </c>
      <c r="C353" s="261" t="s">
        <v>150</v>
      </c>
      <c r="D353" s="261"/>
      <c r="E353" s="261"/>
      <c r="F353" s="261"/>
      <c r="G353" s="5"/>
      <c r="H353" s="5"/>
      <c r="I353" s="5"/>
      <c r="J353" s="10" t="s">
        <v>18</v>
      </c>
      <c r="K353" s="262" t="s">
        <v>18</v>
      </c>
      <c r="L353" s="262"/>
      <c r="M353" s="10" t="s">
        <v>18</v>
      </c>
      <c r="N353" s="10"/>
      <c r="O353" s="41" t="s">
        <v>18</v>
      </c>
      <c r="P353" s="10" t="s">
        <v>18</v>
      </c>
    </row>
    <row r="354" spans="1:16" ht="15" customHeight="1">
      <c r="A354" s="1"/>
      <c r="B354" s="2" t="s">
        <v>155</v>
      </c>
      <c r="C354" s="261" t="s">
        <v>156</v>
      </c>
      <c r="D354" s="261"/>
      <c r="E354" s="261"/>
      <c r="F354" s="261"/>
      <c r="G354" s="5"/>
      <c r="H354" s="5"/>
      <c r="I354" s="5"/>
      <c r="J354" s="10" t="s">
        <v>18</v>
      </c>
      <c r="K354" s="262" t="s">
        <v>18</v>
      </c>
      <c r="L354" s="262"/>
      <c r="M354" s="10" t="s">
        <v>18</v>
      </c>
      <c r="N354" s="10"/>
      <c r="O354" s="41" t="s">
        <v>18</v>
      </c>
      <c r="P354" s="10" t="s">
        <v>18</v>
      </c>
    </row>
    <row r="355" spans="1:16" ht="15" customHeight="1">
      <c r="A355" s="1"/>
      <c r="B355" s="2" t="s">
        <v>155</v>
      </c>
      <c r="C355" s="261" t="s">
        <v>156</v>
      </c>
      <c r="D355" s="261"/>
      <c r="E355" s="261"/>
      <c r="F355" s="261"/>
      <c r="G355" s="5"/>
      <c r="H355" s="5"/>
      <c r="I355" s="5"/>
      <c r="J355" s="10" t="s">
        <v>18</v>
      </c>
      <c r="K355" s="262" t="s">
        <v>18</v>
      </c>
      <c r="L355" s="262"/>
      <c r="M355" s="10" t="s">
        <v>18</v>
      </c>
      <c r="N355" s="10"/>
      <c r="O355" s="41" t="s">
        <v>18</v>
      </c>
      <c r="P355" s="10" t="s">
        <v>18</v>
      </c>
    </row>
    <row r="356" spans="1:16" ht="15" customHeight="1">
      <c r="A356" s="1"/>
      <c r="B356" s="2" t="s">
        <v>155</v>
      </c>
      <c r="C356" s="261" t="s">
        <v>156</v>
      </c>
      <c r="D356" s="261"/>
      <c r="E356" s="261"/>
      <c r="F356" s="261"/>
      <c r="G356" s="5"/>
      <c r="H356" s="5"/>
      <c r="I356" s="5"/>
      <c r="J356" s="10" t="s">
        <v>18</v>
      </c>
      <c r="K356" s="262" t="s">
        <v>18</v>
      </c>
      <c r="L356" s="262"/>
      <c r="M356" s="10" t="s">
        <v>18</v>
      </c>
      <c r="N356" s="10"/>
      <c r="O356" s="41" t="s">
        <v>18</v>
      </c>
      <c r="P356" s="10" t="s">
        <v>18</v>
      </c>
    </row>
    <row r="357" spans="1:16" ht="15" customHeight="1">
      <c r="A357" s="1"/>
      <c r="B357" s="2" t="s">
        <v>155</v>
      </c>
      <c r="C357" s="261" t="s">
        <v>156</v>
      </c>
      <c r="D357" s="261"/>
      <c r="E357" s="261"/>
      <c r="F357" s="261"/>
      <c r="G357" s="5"/>
      <c r="H357" s="5"/>
      <c r="I357" s="5"/>
      <c r="J357" s="10" t="s">
        <v>18</v>
      </c>
      <c r="K357" s="262" t="s">
        <v>18</v>
      </c>
      <c r="L357" s="262"/>
      <c r="M357" s="10" t="s">
        <v>18</v>
      </c>
      <c r="N357" s="10"/>
      <c r="O357" s="41" t="s">
        <v>18</v>
      </c>
      <c r="P357" s="10" t="s">
        <v>18</v>
      </c>
    </row>
    <row r="358" spans="1:16" ht="15" customHeight="1">
      <c r="A358" s="1"/>
      <c r="B358" s="2" t="s">
        <v>151</v>
      </c>
      <c r="C358" s="261" t="s">
        <v>152</v>
      </c>
      <c r="D358" s="261"/>
      <c r="E358" s="261"/>
      <c r="F358" s="261"/>
      <c r="G358" s="5"/>
      <c r="H358" s="5"/>
      <c r="I358" s="5"/>
      <c r="J358" s="10" t="s">
        <v>18</v>
      </c>
      <c r="K358" s="262" t="s">
        <v>18</v>
      </c>
      <c r="L358" s="262"/>
      <c r="M358" s="10" t="s">
        <v>18</v>
      </c>
      <c r="N358" s="10"/>
      <c r="O358" s="41" t="s">
        <v>18</v>
      </c>
      <c r="P358" s="10" t="s">
        <v>18</v>
      </c>
    </row>
    <row r="359" spans="1:16" ht="15" customHeight="1">
      <c r="A359" s="1"/>
      <c r="B359" s="2" t="s">
        <v>151</v>
      </c>
      <c r="C359" s="261" t="s">
        <v>152</v>
      </c>
      <c r="D359" s="261"/>
      <c r="E359" s="261"/>
      <c r="F359" s="261"/>
      <c r="G359" s="5"/>
      <c r="H359" s="5"/>
      <c r="I359" s="5"/>
      <c r="J359" s="10" t="s">
        <v>18</v>
      </c>
      <c r="K359" s="262" t="s">
        <v>18</v>
      </c>
      <c r="L359" s="262"/>
      <c r="M359" s="10" t="s">
        <v>18</v>
      </c>
      <c r="N359" s="10"/>
      <c r="O359" s="41" t="s">
        <v>18</v>
      </c>
      <c r="P359" s="10" t="s">
        <v>18</v>
      </c>
    </row>
    <row r="360" spans="1:16" ht="15" customHeight="1">
      <c r="A360" s="1"/>
      <c r="B360" s="2" t="s">
        <v>151</v>
      </c>
      <c r="C360" s="261" t="s">
        <v>152</v>
      </c>
      <c r="D360" s="261"/>
      <c r="E360" s="261"/>
      <c r="F360" s="261"/>
      <c r="G360" s="5"/>
      <c r="H360" s="5"/>
      <c r="I360" s="5"/>
      <c r="J360" s="10" t="s">
        <v>18</v>
      </c>
      <c r="K360" s="262" t="s">
        <v>18</v>
      </c>
      <c r="L360" s="262"/>
      <c r="M360" s="10" t="s">
        <v>18</v>
      </c>
      <c r="N360" s="10"/>
      <c r="O360" s="41" t="s">
        <v>18</v>
      </c>
      <c r="P360" s="10" t="s">
        <v>18</v>
      </c>
    </row>
    <row r="361" spans="1:16" ht="15" customHeight="1">
      <c r="A361" s="1"/>
      <c r="B361" s="2" t="s">
        <v>638</v>
      </c>
      <c r="C361" s="261" t="s">
        <v>639</v>
      </c>
      <c r="D361" s="261"/>
      <c r="E361" s="261"/>
      <c r="F361" s="261"/>
      <c r="G361" s="5"/>
      <c r="H361" s="5"/>
      <c r="I361" s="5"/>
      <c r="J361" s="10" t="s">
        <v>18</v>
      </c>
      <c r="K361" s="262" t="s">
        <v>18</v>
      </c>
      <c r="L361" s="262"/>
      <c r="M361" s="10" t="s">
        <v>18</v>
      </c>
      <c r="N361" s="10"/>
      <c r="O361" s="41" t="s">
        <v>18</v>
      </c>
      <c r="P361" s="10" t="s">
        <v>18</v>
      </c>
    </row>
    <row r="362" spans="1:16" ht="15" customHeight="1">
      <c r="A362" s="1"/>
      <c r="B362" s="2" t="s">
        <v>155</v>
      </c>
      <c r="C362" s="261" t="s">
        <v>156</v>
      </c>
      <c r="D362" s="261"/>
      <c r="E362" s="261"/>
      <c r="F362" s="261"/>
      <c r="G362" s="5"/>
      <c r="H362" s="5"/>
      <c r="I362" s="5"/>
      <c r="J362" s="10" t="s">
        <v>18</v>
      </c>
      <c r="K362" s="262" t="s">
        <v>18</v>
      </c>
      <c r="L362" s="262"/>
      <c r="M362" s="10" t="s">
        <v>18</v>
      </c>
      <c r="N362" s="10"/>
      <c r="O362" s="41" t="s">
        <v>18</v>
      </c>
      <c r="P362" s="10" t="s">
        <v>18</v>
      </c>
    </row>
    <row r="363" spans="1:16" ht="15" customHeight="1">
      <c r="A363" s="1"/>
      <c r="B363" s="2" t="s">
        <v>155</v>
      </c>
      <c r="C363" s="261" t="s">
        <v>156</v>
      </c>
      <c r="D363" s="261"/>
      <c r="E363" s="261"/>
      <c r="F363" s="261"/>
      <c r="G363" s="5"/>
      <c r="H363" s="5"/>
      <c r="I363" s="5"/>
      <c r="J363" s="10" t="s">
        <v>18</v>
      </c>
      <c r="K363" s="262" t="s">
        <v>18</v>
      </c>
      <c r="L363" s="262"/>
      <c r="M363" s="10" t="s">
        <v>18</v>
      </c>
      <c r="N363" s="10"/>
      <c r="O363" s="41" t="s">
        <v>18</v>
      </c>
      <c r="P363" s="10" t="s">
        <v>18</v>
      </c>
    </row>
    <row r="364" spans="1:16" ht="15" customHeight="1">
      <c r="A364" s="1"/>
      <c r="B364" s="2" t="s">
        <v>149</v>
      </c>
      <c r="C364" s="261" t="s">
        <v>150</v>
      </c>
      <c r="D364" s="261"/>
      <c r="E364" s="261"/>
      <c r="F364" s="261"/>
      <c r="G364" s="5"/>
      <c r="H364" s="5"/>
      <c r="I364" s="5"/>
      <c r="J364" s="10" t="s">
        <v>18</v>
      </c>
      <c r="K364" s="262" t="s">
        <v>18</v>
      </c>
      <c r="L364" s="262"/>
      <c r="M364" s="10" t="s">
        <v>18</v>
      </c>
      <c r="N364" s="10"/>
      <c r="O364" s="41" t="s">
        <v>18</v>
      </c>
      <c r="P364" s="10" t="s">
        <v>18</v>
      </c>
    </row>
    <row r="365" spans="1:16" ht="15" customHeight="1">
      <c r="A365" s="1"/>
      <c r="B365" s="2" t="s">
        <v>149</v>
      </c>
      <c r="C365" s="261" t="s">
        <v>150</v>
      </c>
      <c r="D365" s="261"/>
      <c r="E365" s="261"/>
      <c r="F365" s="261"/>
      <c r="G365" s="5"/>
      <c r="H365" s="5"/>
      <c r="I365" s="5"/>
      <c r="J365" s="10" t="s">
        <v>18</v>
      </c>
      <c r="K365" s="262" t="s">
        <v>18</v>
      </c>
      <c r="L365" s="262"/>
      <c r="M365" s="10" t="s">
        <v>18</v>
      </c>
      <c r="N365" s="10"/>
      <c r="O365" s="41" t="s">
        <v>18</v>
      </c>
      <c r="P365" s="10" t="s">
        <v>18</v>
      </c>
    </row>
    <row r="366" spans="1:16" ht="15" customHeight="1">
      <c r="A366" s="1"/>
      <c r="B366" s="2" t="s">
        <v>151</v>
      </c>
      <c r="C366" s="261" t="s">
        <v>152</v>
      </c>
      <c r="D366" s="261"/>
      <c r="E366" s="261"/>
      <c r="F366" s="261"/>
      <c r="G366" s="5"/>
      <c r="H366" s="5"/>
      <c r="I366" s="5"/>
      <c r="J366" s="10" t="s">
        <v>18</v>
      </c>
      <c r="K366" s="262" t="s">
        <v>18</v>
      </c>
      <c r="L366" s="262"/>
      <c r="M366" s="10" t="s">
        <v>18</v>
      </c>
      <c r="N366" s="10"/>
      <c r="O366" s="41" t="s">
        <v>18</v>
      </c>
      <c r="P366" s="10" t="s">
        <v>18</v>
      </c>
    </row>
    <row r="367" spans="1:16" ht="15" customHeight="1">
      <c r="A367" s="1"/>
      <c r="B367" s="2" t="s">
        <v>151</v>
      </c>
      <c r="C367" s="261" t="s">
        <v>152</v>
      </c>
      <c r="D367" s="261"/>
      <c r="E367" s="261"/>
      <c r="F367" s="261"/>
      <c r="G367" s="5"/>
      <c r="H367" s="5"/>
      <c r="I367" s="5"/>
      <c r="J367" s="10" t="s">
        <v>18</v>
      </c>
      <c r="K367" s="262" t="s">
        <v>18</v>
      </c>
      <c r="L367" s="262"/>
      <c r="M367" s="10" t="s">
        <v>18</v>
      </c>
      <c r="N367" s="10"/>
      <c r="O367" s="41" t="s">
        <v>18</v>
      </c>
      <c r="P367" s="10" t="s">
        <v>18</v>
      </c>
    </row>
    <row r="368" spans="1:16" ht="15" customHeight="1">
      <c r="A368" s="1"/>
      <c r="B368" s="2" t="s">
        <v>155</v>
      </c>
      <c r="C368" s="261" t="s">
        <v>156</v>
      </c>
      <c r="D368" s="261"/>
      <c r="E368" s="261"/>
      <c r="F368" s="261"/>
      <c r="G368" s="5"/>
      <c r="H368" s="5"/>
      <c r="I368" s="5"/>
      <c r="J368" s="10" t="s">
        <v>18</v>
      </c>
      <c r="K368" s="262" t="s">
        <v>18</v>
      </c>
      <c r="L368" s="262"/>
      <c r="M368" s="10" t="s">
        <v>18</v>
      </c>
      <c r="N368" s="10"/>
      <c r="O368" s="41" t="s">
        <v>18</v>
      </c>
      <c r="P368" s="10" t="s">
        <v>18</v>
      </c>
    </row>
    <row r="369" spans="1:20" ht="15" customHeight="1">
      <c r="A369" s="1"/>
      <c r="B369" s="2" t="s">
        <v>155</v>
      </c>
      <c r="C369" s="261" t="s">
        <v>156</v>
      </c>
      <c r="D369" s="261"/>
      <c r="E369" s="261"/>
      <c r="F369" s="261"/>
      <c r="G369" s="5"/>
      <c r="H369" s="5"/>
      <c r="I369" s="5"/>
      <c r="J369" s="10" t="s">
        <v>18</v>
      </c>
      <c r="K369" s="262" t="s">
        <v>18</v>
      </c>
      <c r="L369" s="262"/>
      <c r="M369" s="10" t="s">
        <v>18</v>
      </c>
      <c r="N369" s="10"/>
      <c r="O369" s="41" t="s">
        <v>18</v>
      </c>
      <c r="P369" s="10" t="s">
        <v>18</v>
      </c>
    </row>
    <row r="370" spans="1:20" ht="15" customHeight="1">
      <c r="A370" s="1"/>
      <c r="B370" s="2" t="s">
        <v>149</v>
      </c>
      <c r="C370" s="261" t="s">
        <v>150</v>
      </c>
      <c r="D370" s="261"/>
      <c r="E370" s="261"/>
      <c r="F370" s="261"/>
      <c r="G370" s="5"/>
      <c r="H370" s="5"/>
      <c r="I370" s="5"/>
      <c r="J370" s="10" t="s">
        <v>18</v>
      </c>
      <c r="K370" s="262" t="s">
        <v>18</v>
      </c>
      <c r="L370" s="262"/>
      <c r="M370" s="10" t="s">
        <v>18</v>
      </c>
      <c r="N370" s="10"/>
      <c r="O370" s="41" t="s">
        <v>18</v>
      </c>
      <c r="P370" s="10" t="s">
        <v>18</v>
      </c>
    </row>
    <row r="371" spans="1:20" ht="15" customHeight="1">
      <c r="A371" s="1"/>
      <c r="B371" s="2" t="s">
        <v>149</v>
      </c>
      <c r="C371" s="261" t="s">
        <v>150</v>
      </c>
      <c r="D371" s="261"/>
      <c r="E371" s="261"/>
      <c r="F371" s="261"/>
      <c r="G371" s="5"/>
      <c r="H371" s="5"/>
      <c r="I371" s="5"/>
      <c r="J371" s="10" t="s">
        <v>18</v>
      </c>
      <c r="K371" s="262" t="s">
        <v>18</v>
      </c>
      <c r="L371" s="262"/>
      <c r="M371" s="10" t="s">
        <v>18</v>
      </c>
      <c r="N371" s="10"/>
      <c r="O371" s="41" t="s">
        <v>18</v>
      </c>
      <c r="P371" s="10" t="s">
        <v>18</v>
      </c>
    </row>
    <row r="372" spans="1:20" ht="15" customHeight="1">
      <c r="A372" s="1"/>
      <c r="B372" s="2" t="s">
        <v>155</v>
      </c>
      <c r="C372" s="261" t="s">
        <v>156</v>
      </c>
      <c r="D372" s="261"/>
      <c r="E372" s="261"/>
      <c r="F372" s="261"/>
      <c r="G372" s="5"/>
      <c r="H372" s="5"/>
      <c r="I372" s="5"/>
      <c r="J372" s="10" t="s">
        <v>640</v>
      </c>
      <c r="K372" s="262" t="s">
        <v>640</v>
      </c>
      <c r="L372" s="262"/>
      <c r="M372" s="10" t="s">
        <v>18</v>
      </c>
      <c r="N372" s="10"/>
      <c r="O372" s="41" t="s">
        <v>640</v>
      </c>
      <c r="P372" s="10" t="s">
        <v>18</v>
      </c>
    </row>
    <row r="373" spans="1:20" ht="15" customHeight="1">
      <c r="A373" s="1"/>
      <c r="B373" s="2" t="s">
        <v>155</v>
      </c>
      <c r="C373" s="261" t="s">
        <v>156</v>
      </c>
      <c r="D373" s="261"/>
      <c r="E373" s="261"/>
      <c r="F373" s="261"/>
      <c r="G373" s="5"/>
      <c r="H373" s="5"/>
      <c r="I373" s="5"/>
      <c r="J373" s="10" t="s">
        <v>641</v>
      </c>
      <c r="K373" s="262" t="s">
        <v>641</v>
      </c>
      <c r="L373" s="262"/>
      <c r="M373" s="10" t="s">
        <v>18</v>
      </c>
      <c r="N373" s="10"/>
      <c r="O373" s="41" t="s">
        <v>641</v>
      </c>
      <c r="P373" s="10" t="s">
        <v>18</v>
      </c>
    </row>
    <row r="374" spans="1:20" ht="15" customHeight="1">
      <c r="A374" s="1"/>
      <c r="B374" s="2" t="s">
        <v>151</v>
      </c>
      <c r="C374" s="261" t="s">
        <v>152</v>
      </c>
      <c r="D374" s="261"/>
      <c r="E374" s="261"/>
      <c r="F374" s="261"/>
      <c r="G374" s="5"/>
      <c r="H374" s="5"/>
      <c r="I374" s="5"/>
      <c r="J374" s="10" t="s">
        <v>18</v>
      </c>
      <c r="K374" s="262" t="s">
        <v>18</v>
      </c>
      <c r="L374" s="262"/>
      <c r="M374" s="10" t="s">
        <v>18</v>
      </c>
      <c r="N374" s="10"/>
      <c r="O374" s="41" t="s">
        <v>18</v>
      </c>
      <c r="P374" s="10" t="s">
        <v>18</v>
      </c>
    </row>
    <row r="375" spans="1:20" ht="15" customHeight="1">
      <c r="A375" s="1"/>
      <c r="B375" s="2" t="s">
        <v>151</v>
      </c>
      <c r="C375" s="261" t="s">
        <v>152</v>
      </c>
      <c r="D375" s="261"/>
      <c r="E375" s="261"/>
      <c r="F375" s="261"/>
      <c r="G375" s="5"/>
      <c r="H375" s="5"/>
      <c r="I375" s="5"/>
      <c r="J375" s="10" t="s">
        <v>18</v>
      </c>
      <c r="K375" s="262" t="s">
        <v>18</v>
      </c>
      <c r="L375" s="262"/>
      <c r="M375" s="10" t="s">
        <v>18</v>
      </c>
      <c r="N375" s="10"/>
      <c r="O375" s="41" t="s">
        <v>18</v>
      </c>
      <c r="P375" s="10" t="s">
        <v>18</v>
      </c>
    </row>
    <row r="376" spans="1:20" ht="15" customHeight="1">
      <c r="A376" s="1"/>
      <c r="B376" s="2" t="s">
        <v>151</v>
      </c>
      <c r="C376" s="261" t="s">
        <v>152</v>
      </c>
      <c r="D376" s="261"/>
      <c r="E376" s="261"/>
      <c r="F376" s="261"/>
      <c r="G376" s="5"/>
      <c r="H376" s="5"/>
      <c r="I376" s="5"/>
      <c r="J376" s="10" t="s">
        <v>18</v>
      </c>
      <c r="K376" s="262" t="s">
        <v>18</v>
      </c>
      <c r="L376" s="262"/>
      <c r="M376" s="10" t="s">
        <v>18</v>
      </c>
      <c r="N376" s="10"/>
      <c r="O376" s="41" t="s">
        <v>18</v>
      </c>
      <c r="P376" s="10" t="s">
        <v>18</v>
      </c>
    </row>
    <row r="377" spans="1:20" s="73" customFormat="1" ht="15" customHeight="1">
      <c r="A377" s="39"/>
      <c r="B377" s="9" t="s">
        <v>158</v>
      </c>
      <c r="C377" s="265" t="s">
        <v>159</v>
      </c>
      <c r="D377" s="265"/>
      <c r="E377" s="265"/>
      <c r="F377" s="265"/>
      <c r="G377" s="37"/>
      <c r="H377" s="37"/>
      <c r="I377" s="37"/>
      <c r="J377" s="14" t="s">
        <v>642</v>
      </c>
      <c r="K377" s="266" t="s">
        <v>643</v>
      </c>
      <c r="L377" s="266"/>
      <c r="M377" s="14" t="s">
        <v>18</v>
      </c>
      <c r="N377" s="14"/>
      <c r="O377" s="40">
        <f>O378+O379</f>
        <v>267508.80000000005</v>
      </c>
      <c r="P377" s="10" t="s">
        <v>18</v>
      </c>
      <c r="T377" s="74"/>
    </row>
    <row r="378" spans="1:20" s="55" customFormat="1" ht="15" customHeight="1">
      <c r="A378" s="19"/>
      <c r="B378" s="9" t="s">
        <v>162</v>
      </c>
      <c r="C378" s="265" t="s">
        <v>163</v>
      </c>
      <c r="D378" s="265"/>
      <c r="E378" s="265"/>
      <c r="F378" s="265"/>
      <c r="G378" s="5"/>
      <c r="H378" s="5"/>
      <c r="I378" s="5"/>
      <c r="J378" s="14" t="s">
        <v>644</v>
      </c>
      <c r="K378" s="266" t="s">
        <v>645</v>
      </c>
      <c r="L378" s="266"/>
      <c r="M378" s="14" t="s">
        <v>18</v>
      </c>
      <c r="N378" s="14"/>
      <c r="O378" s="41">
        <f>O380+O381</f>
        <v>267506.59000000003</v>
      </c>
      <c r="P378" s="10" t="s">
        <v>18</v>
      </c>
      <c r="T378" s="89"/>
    </row>
    <row r="379" spans="1:20" ht="15" customHeight="1">
      <c r="A379" s="1"/>
      <c r="B379" s="9" t="s">
        <v>646</v>
      </c>
      <c r="C379" s="265" t="s">
        <v>647</v>
      </c>
      <c r="D379" s="265"/>
      <c r="E379" s="265"/>
      <c r="F379" s="265"/>
      <c r="G379" s="5"/>
      <c r="H379" s="5"/>
      <c r="I379" s="5"/>
      <c r="J379" s="14" t="s">
        <v>648</v>
      </c>
      <c r="K379" s="266" t="s">
        <v>648</v>
      </c>
      <c r="L379" s="266"/>
      <c r="M379" s="14" t="s">
        <v>18</v>
      </c>
      <c r="N379" s="14"/>
      <c r="O379" s="41" t="s">
        <v>648</v>
      </c>
      <c r="P379" s="10" t="s">
        <v>18</v>
      </c>
    </row>
    <row r="380" spans="1:20" ht="15" customHeight="1">
      <c r="A380" s="1"/>
      <c r="B380" s="2" t="s">
        <v>164</v>
      </c>
      <c r="C380" s="261" t="s">
        <v>163</v>
      </c>
      <c r="D380" s="261"/>
      <c r="E380" s="261"/>
      <c r="F380" s="261"/>
      <c r="G380" s="5"/>
      <c r="H380" s="5"/>
      <c r="I380" s="5"/>
      <c r="J380" s="10" t="s">
        <v>649</v>
      </c>
      <c r="K380" s="262" t="s">
        <v>650</v>
      </c>
      <c r="L380" s="262"/>
      <c r="M380" s="10" t="s">
        <v>18</v>
      </c>
      <c r="N380" s="10"/>
      <c r="O380" s="41">
        <v>267505.95</v>
      </c>
      <c r="P380" s="10" t="s">
        <v>18</v>
      </c>
    </row>
    <row r="381" spans="1:20" ht="15" customHeight="1">
      <c r="A381" s="1"/>
      <c r="B381" s="2" t="s">
        <v>651</v>
      </c>
      <c r="C381" s="261" t="s">
        <v>652</v>
      </c>
      <c r="D381" s="261"/>
      <c r="E381" s="261"/>
      <c r="F381" s="261"/>
      <c r="G381" s="5"/>
      <c r="H381" s="5"/>
      <c r="I381" s="5"/>
      <c r="J381" s="10" t="s">
        <v>653</v>
      </c>
      <c r="K381" s="262" t="s">
        <v>653</v>
      </c>
      <c r="L381" s="262"/>
      <c r="M381" s="10" t="s">
        <v>18</v>
      </c>
      <c r="N381" s="10"/>
      <c r="O381" s="41" t="s">
        <v>653</v>
      </c>
      <c r="P381" s="10" t="s">
        <v>18</v>
      </c>
    </row>
    <row r="382" spans="1:20" ht="15" customHeight="1">
      <c r="A382" s="1"/>
      <c r="B382" s="2" t="s">
        <v>654</v>
      </c>
      <c r="C382" s="261" t="s">
        <v>647</v>
      </c>
      <c r="D382" s="261"/>
      <c r="E382" s="261"/>
      <c r="F382" s="261"/>
      <c r="G382" s="5"/>
      <c r="H382" s="5"/>
      <c r="I382" s="5"/>
      <c r="J382" s="10" t="s">
        <v>648</v>
      </c>
      <c r="K382" s="262" t="s">
        <v>648</v>
      </c>
      <c r="L382" s="262"/>
      <c r="M382" s="10" t="s">
        <v>18</v>
      </c>
      <c r="N382" s="10"/>
      <c r="O382" s="41" t="s">
        <v>648</v>
      </c>
      <c r="P382" s="10" t="s">
        <v>18</v>
      </c>
    </row>
    <row r="383" spans="1:20" ht="15" customHeight="1">
      <c r="A383" s="1"/>
      <c r="B383" s="2" t="s">
        <v>164</v>
      </c>
      <c r="C383" s="261" t="s">
        <v>163</v>
      </c>
      <c r="D383" s="261"/>
      <c r="E383" s="261"/>
      <c r="F383" s="261"/>
      <c r="G383" s="5"/>
      <c r="H383" s="5"/>
      <c r="I383" s="5"/>
      <c r="J383" s="10" t="s">
        <v>18</v>
      </c>
      <c r="K383" s="262" t="s">
        <v>18</v>
      </c>
      <c r="L383" s="262"/>
      <c r="M383" s="10" t="s">
        <v>18</v>
      </c>
      <c r="N383" s="10"/>
      <c r="O383" s="41" t="s">
        <v>18</v>
      </c>
      <c r="P383" s="10" t="s">
        <v>18</v>
      </c>
    </row>
    <row r="384" spans="1:20" ht="15" customHeight="1">
      <c r="A384" s="1"/>
      <c r="B384" s="2" t="s">
        <v>164</v>
      </c>
      <c r="C384" s="261" t="s">
        <v>163</v>
      </c>
      <c r="D384" s="261"/>
      <c r="E384" s="261"/>
      <c r="F384" s="261"/>
      <c r="G384" s="5"/>
      <c r="H384" s="5"/>
      <c r="I384" s="5"/>
      <c r="J384" s="10" t="s">
        <v>18</v>
      </c>
      <c r="K384" s="262" t="s">
        <v>18</v>
      </c>
      <c r="L384" s="262"/>
      <c r="M384" s="10" t="s">
        <v>18</v>
      </c>
      <c r="N384" s="10"/>
      <c r="O384" s="41" t="s">
        <v>18</v>
      </c>
      <c r="P384" s="10" t="s">
        <v>18</v>
      </c>
    </row>
    <row r="385" spans="1:16" ht="15" customHeight="1">
      <c r="A385" s="1"/>
      <c r="B385" s="2" t="s">
        <v>164</v>
      </c>
      <c r="C385" s="261" t="s">
        <v>163</v>
      </c>
      <c r="D385" s="261"/>
      <c r="E385" s="261"/>
      <c r="F385" s="261"/>
      <c r="G385" s="5"/>
      <c r="H385" s="5"/>
      <c r="I385" s="5"/>
      <c r="J385" s="10" t="s">
        <v>655</v>
      </c>
      <c r="K385" s="262" t="s">
        <v>656</v>
      </c>
      <c r="L385" s="262"/>
      <c r="M385" s="10" t="s">
        <v>18</v>
      </c>
      <c r="N385" s="10"/>
      <c r="O385" s="41" t="s">
        <v>18</v>
      </c>
      <c r="P385" s="10" t="s">
        <v>18</v>
      </c>
    </row>
    <row r="386" spans="1:16" ht="15" customHeight="1">
      <c r="A386" s="1"/>
      <c r="B386" s="2" t="s">
        <v>164</v>
      </c>
      <c r="C386" s="261" t="s">
        <v>163</v>
      </c>
      <c r="D386" s="261"/>
      <c r="E386" s="261"/>
      <c r="F386" s="261"/>
      <c r="G386" s="5"/>
      <c r="H386" s="5"/>
      <c r="I386" s="5"/>
      <c r="J386" s="10" t="s">
        <v>18</v>
      </c>
      <c r="K386" s="262" t="s">
        <v>18</v>
      </c>
      <c r="L386" s="262"/>
      <c r="M386" s="10" t="s">
        <v>18</v>
      </c>
      <c r="N386" s="10"/>
      <c r="O386" s="41" t="s">
        <v>18</v>
      </c>
      <c r="P386" s="10" t="s">
        <v>18</v>
      </c>
    </row>
    <row r="387" spans="1:16" ht="15" customHeight="1">
      <c r="A387" s="1"/>
      <c r="B387" s="2" t="s">
        <v>164</v>
      </c>
      <c r="C387" s="261" t="s">
        <v>163</v>
      </c>
      <c r="D387" s="261"/>
      <c r="E387" s="261"/>
      <c r="F387" s="261"/>
      <c r="G387" s="5"/>
      <c r="H387" s="5"/>
      <c r="I387" s="5"/>
      <c r="J387" s="10" t="s">
        <v>657</v>
      </c>
      <c r="K387" s="262" t="s">
        <v>658</v>
      </c>
      <c r="L387" s="262"/>
      <c r="M387" s="10" t="s">
        <v>18</v>
      </c>
      <c r="N387" s="10"/>
      <c r="O387" s="41" t="s">
        <v>18</v>
      </c>
      <c r="P387" s="10" t="s">
        <v>18</v>
      </c>
    </row>
    <row r="388" spans="1:16" ht="15" customHeight="1">
      <c r="A388" s="1"/>
      <c r="B388" s="2" t="s">
        <v>164</v>
      </c>
      <c r="C388" s="261" t="s">
        <v>163</v>
      </c>
      <c r="D388" s="261"/>
      <c r="E388" s="261"/>
      <c r="F388" s="261"/>
      <c r="G388" s="5"/>
      <c r="H388" s="5"/>
      <c r="I388" s="5"/>
      <c r="J388" s="10" t="s">
        <v>18</v>
      </c>
      <c r="K388" s="262" t="s">
        <v>18</v>
      </c>
      <c r="L388" s="262"/>
      <c r="M388" s="10" t="s">
        <v>18</v>
      </c>
      <c r="N388" s="10"/>
      <c r="O388" s="41" t="s">
        <v>18</v>
      </c>
      <c r="P388" s="10" t="s">
        <v>18</v>
      </c>
    </row>
    <row r="389" spans="1:16" ht="15" customHeight="1">
      <c r="A389" s="1"/>
      <c r="B389" s="2" t="s">
        <v>164</v>
      </c>
      <c r="C389" s="261" t="s">
        <v>163</v>
      </c>
      <c r="D389" s="261"/>
      <c r="E389" s="261"/>
      <c r="F389" s="261"/>
      <c r="G389" s="5"/>
      <c r="H389" s="5"/>
      <c r="I389" s="5"/>
      <c r="J389" s="10" t="s">
        <v>659</v>
      </c>
      <c r="K389" s="262" t="s">
        <v>660</v>
      </c>
      <c r="L389" s="262"/>
      <c r="M389" s="10" t="s">
        <v>18</v>
      </c>
      <c r="N389" s="10"/>
      <c r="O389" s="41" t="s">
        <v>18</v>
      </c>
      <c r="P389" s="10" t="s">
        <v>18</v>
      </c>
    </row>
    <row r="390" spans="1:16" ht="15" customHeight="1">
      <c r="A390" s="1"/>
      <c r="B390" s="2" t="s">
        <v>164</v>
      </c>
      <c r="C390" s="261" t="s">
        <v>163</v>
      </c>
      <c r="D390" s="261"/>
      <c r="E390" s="261"/>
      <c r="F390" s="261"/>
      <c r="G390" s="5"/>
      <c r="H390" s="5"/>
      <c r="I390" s="5"/>
      <c r="J390" s="10" t="s">
        <v>18</v>
      </c>
      <c r="K390" s="262" t="s">
        <v>18</v>
      </c>
      <c r="L390" s="262"/>
      <c r="M390" s="10" t="s">
        <v>18</v>
      </c>
      <c r="N390" s="10"/>
      <c r="O390" s="41" t="s">
        <v>18</v>
      </c>
      <c r="P390" s="10" t="s">
        <v>18</v>
      </c>
    </row>
    <row r="391" spans="1:16" ht="15" customHeight="1">
      <c r="A391" s="1"/>
      <c r="B391" s="2" t="s">
        <v>164</v>
      </c>
      <c r="C391" s="261" t="s">
        <v>163</v>
      </c>
      <c r="D391" s="261"/>
      <c r="E391" s="261"/>
      <c r="F391" s="261"/>
      <c r="G391" s="5"/>
      <c r="H391" s="5"/>
      <c r="I391" s="5"/>
      <c r="J391" s="10" t="s">
        <v>18</v>
      </c>
      <c r="K391" s="262" t="s">
        <v>18</v>
      </c>
      <c r="L391" s="262"/>
      <c r="M391" s="10" t="s">
        <v>18</v>
      </c>
      <c r="N391" s="10"/>
      <c r="O391" s="41" t="s">
        <v>18</v>
      </c>
      <c r="P391" s="10" t="s">
        <v>18</v>
      </c>
    </row>
    <row r="392" spans="1:16" ht="15" customHeight="1">
      <c r="A392" s="1"/>
      <c r="B392" s="2" t="s">
        <v>164</v>
      </c>
      <c r="C392" s="261" t="s">
        <v>163</v>
      </c>
      <c r="D392" s="261"/>
      <c r="E392" s="261"/>
      <c r="F392" s="261"/>
      <c r="G392" s="5"/>
      <c r="H392" s="5"/>
      <c r="I392" s="5"/>
      <c r="J392" s="10" t="s">
        <v>18</v>
      </c>
      <c r="K392" s="262" t="s">
        <v>18</v>
      </c>
      <c r="L392" s="262"/>
      <c r="M392" s="10" t="s">
        <v>18</v>
      </c>
      <c r="N392" s="10"/>
      <c r="O392" s="41" t="s">
        <v>18</v>
      </c>
      <c r="P392" s="10" t="s">
        <v>18</v>
      </c>
    </row>
    <row r="393" spans="1:16" ht="15" customHeight="1">
      <c r="A393" s="1"/>
      <c r="B393" s="2" t="s">
        <v>164</v>
      </c>
      <c r="C393" s="261" t="s">
        <v>163</v>
      </c>
      <c r="D393" s="261"/>
      <c r="E393" s="261"/>
      <c r="F393" s="261"/>
      <c r="G393" s="5"/>
      <c r="H393" s="5"/>
      <c r="I393" s="5"/>
      <c r="J393" s="10" t="s">
        <v>18</v>
      </c>
      <c r="K393" s="262" t="s">
        <v>18</v>
      </c>
      <c r="L393" s="262"/>
      <c r="M393" s="10" t="s">
        <v>18</v>
      </c>
      <c r="N393" s="10"/>
      <c r="O393" s="41" t="s">
        <v>18</v>
      </c>
      <c r="P393" s="10" t="s">
        <v>18</v>
      </c>
    </row>
    <row r="394" spans="1:16" ht="15" customHeight="1">
      <c r="A394" s="1"/>
      <c r="B394" s="2" t="s">
        <v>164</v>
      </c>
      <c r="C394" s="261" t="s">
        <v>163</v>
      </c>
      <c r="D394" s="261"/>
      <c r="E394" s="261"/>
      <c r="F394" s="261"/>
      <c r="G394" s="5"/>
      <c r="H394" s="5"/>
      <c r="I394" s="5"/>
      <c r="J394" s="10" t="s">
        <v>18</v>
      </c>
      <c r="K394" s="262" t="s">
        <v>18</v>
      </c>
      <c r="L394" s="262"/>
      <c r="M394" s="10" t="s">
        <v>18</v>
      </c>
      <c r="N394" s="10"/>
      <c r="O394" s="41" t="s">
        <v>18</v>
      </c>
      <c r="P394" s="10" t="s">
        <v>18</v>
      </c>
    </row>
    <row r="395" spans="1:16" ht="15" customHeight="1">
      <c r="A395" s="1"/>
      <c r="B395" s="2" t="s">
        <v>164</v>
      </c>
      <c r="C395" s="261" t="s">
        <v>163</v>
      </c>
      <c r="D395" s="261"/>
      <c r="E395" s="261"/>
      <c r="F395" s="261"/>
      <c r="G395" s="5"/>
      <c r="H395" s="5"/>
      <c r="I395" s="5"/>
      <c r="J395" s="10" t="s">
        <v>18</v>
      </c>
      <c r="K395" s="262" t="s">
        <v>18</v>
      </c>
      <c r="L395" s="262"/>
      <c r="M395" s="10" t="s">
        <v>18</v>
      </c>
      <c r="N395" s="10"/>
      <c r="O395" s="41" t="s">
        <v>18</v>
      </c>
      <c r="P395" s="10" t="s">
        <v>18</v>
      </c>
    </row>
    <row r="396" spans="1:16" ht="15" customHeight="1">
      <c r="A396" s="1"/>
      <c r="B396" s="2" t="s">
        <v>164</v>
      </c>
      <c r="C396" s="261" t="s">
        <v>163</v>
      </c>
      <c r="D396" s="261"/>
      <c r="E396" s="261"/>
      <c r="F396" s="261"/>
      <c r="G396" s="5"/>
      <c r="H396" s="5"/>
      <c r="I396" s="5"/>
      <c r="J396" s="10" t="s">
        <v>661</v>
      </c>
      <c r="K396" s="262" t="s">
        <v>662</v>
      </c>
      <c r="L396" s="262"/>
      <c r="M396" s="10" t="s">
        <v>18</v>
      </c>
      <c r="N396" s="10"/>
      <c r="O396" s="41" t="s">
        <v>18</v>
      </c>
      <c r="P396" s="10" t="s">
        <v>18</v>
      </c>
    </row>
    <row r="397" spans="1:16" ht="15" customHeight="1">
      <c r="A397" s="1"/>
      <c r="B397" s="2" t="s">
        <v>164</v>
      </c>
      <c r="C397" s="261" t="s">
        <v>163</v>
      </c>
      <c r="D397" s="261"/>
      <c r="E397" s="261"/>
      <c r="F397" s="261"/>
      <c r="G397" s="5"/>
      <c r="H397" s="5"/>
      <c r="I397" s="5"/>
      <c r="J397" s="10" t="s">
        <v>663</v>
      </c>
      <c r="K397" s="262" t="s">
        <v>664</v>
      </c>
      <c r="L397" s="262"/>
      <c r="M397" s="10" t="s">
        <v>18</v>
      </c>
      <c r="N397" s="10"/>
      <c r="O397" s="41" t="s">
        <v>18</v>
      </c>
      <c r="P397" s="10" t="s">
        <v>18</v>
      </c>
    </row>
    <row r="398" spans="1:16" ht="15" customHeight="1">
      <c r="A398" s="1"/>
      <c r="B398" s="9" t="s">
        <v>166</v>
      </c>
      <c r="C398" s="265" t="s">
        <v>167</v>
      </c>
      <c r="D398" s="265"/>
      <c r="E398" s="265"/>
      <c r="F398" s="265"/>
      <c r="G398" s="5"/>
      <c r="H398" s="5"/>
      <c r="I398" s="5"/>
      <c r="J398" s="14" t="s">
        <v>665</v>
      </c>
      <c r="K398" s="266" t="s">
        <v>666</v>
      </c>
      <c r="L398" s="266"/>
      <c r="M398" s="14" t="s">
        <v>666</v>
      </c>
      <c r="N398" s="14"/>
      <c r="O398" s="41">
        <f>O399+O420+O446+O468</f>
        <v>264756.27</v>
      </c>
      <c r="P398" s="10" t="s">
        <v>18</v>
      </c>
    </row>
    <row r="399" spans="1:16" ht="15" customHeight="1">
      <c r="A399" s="1"/>
      <c r="B399" s="9" t="s">
        <v>170</v>
      </c>
      <c r="C399" s="265" t="s">
        <v>171</v>
      </c>
      <c r="D399" s="265"/>
      <c r="E399" s="265"/>
      <c r="F399" s="265"/>
      <c r="G399" s="37"/>
      <c r="H399" s="37"/>
      <c r="I399" s="37"/>
      <c r="J399" s="14" t="s">
        <v>667</v>
      </c>
      <c r="K399" s="266" t="s">
        <v>668</v>
      </c>
      <c r="L399" s="266"/>
      <c r="M399" s="14" t="s">
        <v>18</v>
      </c>
      <c r="N399" s="14"/>
      <c r="O399" s="40" t="s">
        <v>667</v>
      </c>
      <c r="P399" s="10" t="s">
        <v>18</v>
      </c>
    </row>
    <row r="400" spans="1:16" ht="15" customHeight="1">
      <c r="A400" s="1"/>
      <c r="B400" s="9" t="s">
        <v>174</v>
      </c>
      <c r="C400" s="265" t="s">
        <v>175</v>
      </c>
      <c r="D400" s="265"/>
      <c r="E400" s="265"/>
      <c r="F400" s="265"/>
      <c r="G400" s="5"/>
      <c r="H400" s="5"/>
      <c r="I400" s="5"/>
      <c r="J400" s="14" t="s">
        <v>18</v>
      </c>
      <c r="K400" s="266" t="s">
        <v>669</v>
      </c>
      <c r="L400" s="266"/>
      <c r="M400" s="14" t="s">
        <v>18</v>
      </c>
      <c r="N400" s="14"/>
      <c r="O400" s="41" t="s">
        <v>18</v>
      </c>
      <c r="P400" s="10" t="s">
        <v>18</v>
      </c>
    </row>
    <row r="401" spans="1:20" ht="15" customHeight="1">
      <c r="A401" s="1"/>
      <c r="B401" s="9" t="s">
        <v>178</v>
      </c>
      <c r="C401" s="265" t="s">
        <v>179</v>
      </c>
      <c r="D401" s="265"/>
      <c r="E401" s="265"/>
      <c r="F401" s="265"/>
      <c r="G401" s="5"/>
      <c r="H401" s="5"/>
      <c r="I401" s="5"/>
      <c r="J401" s="14" t="s">
        <v>667</v>
      </c>
      <c r="K401" s="266" t="s">
        <v>670</v>
      </c>
      <c r="L401" s="266"/>
      <c r="M401" s="14" t="s">
        <v>18</v>
      </c>
      <c r="N401" s="14"/>
      <c r="O401" s="41"/>
      <c r="P401" s="10" t="s">
        <v>18</v>
      </c>
    </row>
    <row r="402" spans="1:20" ht="15" customHeight="1">
      <c r="A402" s="1"/>
      <c r="B402" s="2" t="s">
        <v>210</v>
      </c>
      <c r="C402" s="261" t="s">
        <v>211</v>
      </c>
      <c r="D402" s="261"/>
      <c r="E402" s="261"/>
      <c r="F402" s="261"/>
      <c r="G402" s="5"/>
      <c r="H402" s="5"/>
      <c r="I402" s="5"/>
      <c r="J402" s="10" t="s">
        <v>671</v>
      </c>
      <c r="K402" s="262" t="s">
        <v>672</v>
      </c>
      <c r="L402" s="262"/>
      <c r="M402" s="10" t="s">
        <v>18</v>
      </c>
      <c r="N402" s="10"/>
      <c r="O402" s="41">
        <v>42030.07</v>
      </c>
      <c r="P402" s="10" t="s">
        <v>18</v>
      </c>
    </row>
    <row r="403" spans="1:20" ht="15" customHeight="1">
      <c r="A403" s="19"/>
      <c r="B403" s="2">
        <v>32122</v>
      </c>
      <c r="C403" s="261" t="s">
        <v>795</v>
      </c>
      <c r="D403" s="261"/>
      <c r="E403" s="2"/>
      <c r="F403" s="2"/>
      <c r="G403" s="5"/>
      <c r="H403" s="5"/>
      <c r="I403" s="5"/>
      <c r="J403" s="10"/>
      <c r="K403" s="10"/>
      <c r="L403" s="10"/>
      <c r="M403" s="10"/>
      <c r="N403" s="10"/>
      <c r="O403" s="41">
        <v>415.8</v>
      </c>
      <c r="P403" s="10" t="s">
        <v>18</v>
      </c>
    </row>
    <row r="404" spans="1:20" ht="15" customHeight="1">
      <c r="A404" s="1"/>
      <c r="B404" s="2" t="s">
        <v>185</v>
      </c>
      <c r="C404" s="261" t="s">
        <v>186</v>
      </c>
      <c r="D404" s="261"/>
      <c r="E404" s="261"/>
      <c r="F404" s="261"/>
      <c r="G404" s="5"/>
      <c r="H404" s="5"/>
      <c r="I404" s="5"/>
      <c r="J404" s="10" t="s">
        <v>18</v>
      </c>
      <c r="K404" s="262" t="s">
        <v>673</v>
      </c>
      <c r="L404" s="262"/>
      <c r="M404" s="10" t="s">
        <v>18</v>
      </c>
      <c r="N404" s="10"/>
      <c r="O404" s="41" t="s">
        <v>18</v>
      </c>
      <c r="P404" s="10" t="s">
        <v>18</v>
      </c>
    </row>
    <row r="405" spans="1:20" ht="15" customHeight="1">
      <c r="A405" s="1"/>
      <c r="B405" s="2" t="s">
        <v>189</v>
      </c>
      <c r="C405" s="261" t="s">
        <v>190</v>
      </c>
      <c r="D405" s="261"/>
      <c r="E405" s="261"/>
      <c r="F405" s="261"/>
      <c r="G405" s="5"/>
      <c r="H405" s="5"/>
      <c r="I405" s="5"/>
      <c r="J405" s="10" t="s">
        <v>18</v>
      </c>
      <c r="K405" s="262" t="s">
        <v>674</v>
      </c>
      <c r="L405" s="262"/>
      <c r="M405" s="10" t="s">
        <v>18</v>
      </c>
      <c r="N405" s="10"/>
      <c r="O405" s="41" t="s">
        <v>18</v>
      </c>
      <c r="P405" s="10" t="s">
        <v>18</v>
      </c>
    </row>
    <row r="406" spans="1:20" s="55" customFormat="1" ht="15" customHeight="1">
      <c r="A406" s="19"/>
      <c r="B406" s="2" t="s">
        <v>196</v>
      </c>
      <c r="C406" s="261" t="s">
        <v>197</v>
      </c>
      <c r="D406" s="261"/>
      <c r="E406" s="261"/>
      <c r="F406" s="261"/>
      <c r="G406" s="5"/>
      <c r="H406" s="5"/>
      <c r="I406" s="5"/>
      <c r="J406" s="10" t="s">
        <v>18</v>
      </c>
      <c r="K406" s="262" t="s">
        <v>675</v>
      </c>
      <c r="L406" s="262"/>
      <c r="M406" s="10" t="s">
        <v>18</v>
      </c>
      <c r="N406" s="10"/>
      <c r="O406" s="41" t="s">
        <v>18</v>
      </c>
      <c r="P406" s="10" t="s">
        <v>18</v>
      </c>
      <c r="T406" s="89"/>
    </row>
    <row r="407" spans="1:20" ht="15" customHeight="1">
      <c r="A407" s="1"/>
      <c r="B407" s="2" t="s">
        <v>200</v>
      </c>
      <c r="C407" s="261" t="s">
        <v>201</v>
      </c>
      <c r="D407" s="261"/>
      <c r="E407" s="261"/>
      <c r="F407" s="261"/>
      <c r="G407" s="5"/>
      <c r="H407" s="5"/>
      <c r="I407" s="5"/>
      <c r="J407" s="10" t="s">
        <v>18</v>
      </c>
      <c r="K407" s="262" t="s">
        <v>676</v>
      </c>
      <c r="L407" s="262"/>
      <c r="M407" s="10" t="s">
        <v>18</v>
      </c>
      <c r="N407" s="10"/>
      <c r="O407" s="41" t="s">
        <v>18</v>
      </c>
      <c r="P407" s="10" t="s">
        <v>18</v>
      </c>
    </row>
    <row r="408" spans="1:20" ht="15" customHeight="1">
      <c r="A408" s="1"/>
      <c r="B408" s="2" t="s">
        <v>212</v>
      </c>
      <c r="C408" s="261" t="s">
        <v>213</v>
      </c>
      <c r="D408" s="261"/>
      <c r="E408" s="261"/>
      <c r="F408" s="261"/>
      <c r="G408" s="5"/>
      <c r="H408" s="5"/>
      <c r="I408" s="5"/>
      <c r="J408" s="10" t="s">
        <v>18</v>
      </c>
      <c r="K408" s="262" t="s">
        <v>676</v>
      </c>
      <c r="L408" s="262"/>
      <c r="M408" s="10" t="s">
        <v>18</v>
      </c>
      <c r="N408" s="10"/>
      <c r="O408" s="41" t="s">
        <v>18</v>
      </c>
      <c r="P408" s="10" t="s">
        <v>18</v>
      </c>
    </row>
    <row r="409" spans="1:20" ht="15" customHeight="1">
      <c r="A409" s="1"/>
      <c r="B409" s="2" t="s">
        <v>210</v>
      </c>
      <c r="C409" s="261" t="s">
        <v>211</v>
      </c>
      <c r="D409" s="261"/>
      <c r="E409" s="261"/>
      <c r="F409" s="261"/>
      <c r="G409" s="5"/>
      <c r="H409" s="5"/>
      <c r="I409" s="5"/>
      <c r="J409" s="10" t="s">
        <v>18</v>
      </c>
      <c r="K409" s="262" t="s">
        <v>18</v>
      </c>
      <c r="L409" s="262"/>
      <c r="M409" s="10" t="s">
        <v>18</v>
      </c>
      <c r="N409" s="10"/>
      <c r="O409" s="41" t="s">
        <v>18</v>
      </c>
      <c r="P409" s="10" t="s">
        <v>18</v>
      </c>
    </row>
    <row r="410" spans="1:20" ht="15" customHeight="1">
      <c r="A410" s="1"/>
      <c r="B410" s="2" t="s">
        <v>210</v>
      </c>
      <c r="C410" s="261" t="s">
        <v>211</v>
      </c>
      <c r="D410" s="261"/>
      <c r="E410" s="261"/>
      <c r="F410" s="261"/>
      <c r="G410" s="5"/>
      <c r="H410" s="5"/>
      <c r="I410" s="5"/>
      <c r="J410" s="10" t="s">
        <v>18</v>
      </c>
      <c r="K410" s="262" t="s">
        <v>18</v>
      </c>
      <c r="L410" s="262"/>
      <c r="M410" s="10" t="s">
        <v>18</v>
      </c>
      <c r="N410" s="10"/>
      <c r="O410" s="41" t="s">
        <v>18</v>
      </c>
      <c r="P410" s="10" t="s">
        <v>18</v>
      </c>
    </row>
    <row r="411" spans="1:20" ht="15" customHeight="1">
      <c r="A411" s="1"/>
      <c r="B411" s="2" t="s">
        <v>210</v>
      </c>
      <c r="C411" s="261" t="s">
        <v>211</v>
      </c>
      <c r="D411" s="261"/>
      <c r="E411" s="261"/>
      <c r="F411" s="261"/>
      <c r="G411" s="5"/>
      <c r="H411" s="5"/>
      <c r="I411" s="5"/>
      <c r="J411" s="10" t="s">
        <v>677</v>
      </c>
      <c r="K411" s="262" t="s">
        <v>678</v>
      </c>
      <c r="L411" s="262"/>
      <c r="M411" s="10" t="s">
        <v>18</v>
      </c>
      <c r="N411" s="10"/>
      <c r="O411" s="41" t="s">
        <v>18</v>
      </c>
      <c r="P411" s="10" t="s">
        <v>18</v>
      </c>
    </row>
    <row r="412" spans="1:20" ht="15" customHeight="1">
      <c r="A412" s="1"/>
      <c r="B412" s="2" t="s">
        <v>210</v>
      </c>
      <c r="C412" s="261" t="s">
        <v>211</v>
      </c>
      <c r="D412" s="261"/>
      <c r="E412" s="261"/>
      <c r="F412" s="261"/>
      <c r="G412" s="5"/>
      <c r="H412" s="5"/>
      <c r="I412" s="5"/>
      <c r="J412" s="10" t="s">
        <v>679</v>
      </c>
      <c r="K412" s="262" t="s">
        <v>680</v>
      </c>
      <c r="L412" s="262"/>
      <c r="M412" s="10" t="s">
        <v>18</v>
      </c>
      <c r="N412" s="10"/>
      <c r="O412" s="41" t="s">
        <v>18</v>
      </c>
      <c r="P412" s="10" t="s">
        <v>18</v>
      </c>
    </row>
    <row r="413" spans="1:20" ht="15" customHeight="1">
      <c r="A413" s="1"/>
      <c r="B413" s="2" t="s">
        <v>185</v>
      </c>
      <c r="C413" s="261" t="s">
        <v>186</v>
      </c>
      <c r="D413" s="261"/>
      <c r="E413" s="261"/>
      <c r="F413" s="261"/>
      <c r="G413" s="5"/>
      <c r="H413" s="5"/>
      <c r="I413" s="5"/>
      <c r="J413" s="10" t="s">
        <v>18</v>
      </c>
      <c r="K413" s="262" t="s">
        <v>109</v>
      </c>
      <c r="L413" s="262"/>
      <c r="M413" s="10" t="s">
        <v>18</v>
      </c>
      <c r="N413" s="10"/>
      <c r="O413" s="41" t="s">
        <v>18</v>
      </c>
      <c r="P413" s="10" t="s">
        <v>18</v>
      </c>
    </row>
    <row r="414" spans="1:20" ht="15" customHeight="1">
      <c r="A414" s="1"/>
      <c r="B414" s="2" t="s">
        <v>210</v>
      </c>
      <c r="C414" s="261" t="s">
        <v>211</v>
      </c>
      <c r="D414" s="261"/>
      <c r="E414" s="261"/>
      <c r="F414" s="261"/>
      <c r="G414" s="5"/>
      <c r="H414" s="5"/>
      <c r="I414" s="5"/>
      <c r="J414" s="10" t="s">
        <v>18</v>
      </c>
      <c r="K414" s="262" t="s">
        <v>18</v>
      </c>
      <c r="L414" s="262"/>
      <c r="M414" s="10" t="s">
        <v>18</v>
      </c>
      <c r="N414" s="10"/>
      <c r="O414" s="41" t="s">
        <v>18</v>
      </c>
      <c r="P414" s="10" t="s">
        <v>18</v>
      </c>
    </row>
    <row r="415" spans="1:20" ht="15" customHeight="1">
      <c r="A415" s="1"/>
      <c r="B415" s="2" t="s">
        <v>210</v>
      </c>
      <c r="C415" s="261" t="s">
        <v>211</v>
      </c>
      <c r="D415" s="261"/>
      <c r="E415" s="261"/>
      <c r="F415" s="261"/>
      <c r="G415" s="5"/>
      <c r="H415" s="5"/>
      <c r="I415" s="5"/>
      <c r="J415" s="10" t="s">
        <v>18</v>
      </c>
      <c r="K415" s="262" t="s">
        <v>18</v>
      </c>
      <c r="L415" s="262"/>
      <c r="M415" s="10" t="s">
        <v>18</v>
      </c>
      <c r="N415" s="10"/>
      <c r="O415" s="41" t="s">
        <v>18</v>
      </c>
      <c r="P415" s="10" t="s">
        <v>18</v>
      </c>
    </row>
    <row r="416" spans="1:20" ht="15" customHeight="1">
      <c r="A416" s="1"/>
      <c r="B416" s="2" t="s">
        <v>210</v>
      </c>
      <c r="C416" s="261" t="s">
        <v>211</v>
      </c>
      <c r="D416" s="261"/>
      <c r="E416" s="261"/>
      <c r="F416" s="261"/>
      <c r="G416" s="5"/>
      <c r="H416" s="5"/>
      <c r="I416" s="5"/>
      <c r="J416" s="10" t="s">
        <v>18</v>
      </c>
      <c r="K416" s="262" t="s">
        <v>18</v>
      </c>
      <c r="L416" s="262"/>
      <c r="M416" s="10" t="s">
        <v>18</v>
      </c>
      <c r="N416" s="10"/>
      <c r="O416" s="41" t="s">
        <v>18</v>
      </c>
      <c r="P416" s="10" t="s">
        <v>18</v>
      </c>
    </row>
    <row r="417" spans="1:20" ht="15" customHeight="1">
      <c r="A417" s="1"/>
      <c r="B417" s="2" t="s">
        <v>210</v>
      </c>
      <c r="C417" s="261" t="s">
        <v>211</v>
      </c>
      <c r="D417" s="261"/>
      <c r="E417" s="261"/>
      <c r="F417" s="261"/>
      <c r="G417" s="5"/>
      <c r="H417" s="5"/>
      <c r="I417" s="5"/>
      <c r="J417" s="10" t="s">
        <v>18</v>
      </c>
      <c r="K417" s="262" t="s">
        <v>18</v>
      </c>
      <c r="L417" s="262"/>
      <c r="M417" s="10" t="s">
        <v>18</v>
      </c>
      <c r="N417" s="10"/>
      <c r="O417" s="41" t="s">
        <v>18</v>
      </c>
      <c r="P417" s="10" t="s">
        <v>18</v>
      </c>
    </row>
    <row r="418" spans="1:20" ht="15" customHeight="1">
      <c r="A418" s="1"/>
      <c r="B418" s="2" t="s">
        <v>210</v>
      </c>
      <c r="C418" s="261" t="s">
        <v>211</v>
      </c>
      <c r="D418" s="261"/>
      <c r="E418" s="261"/>
      <c r="F418" s="261"/>
      <c r="G418" s="5"/>
      <c r="H418" s="5"/>
      <c r="I418" s="5"/>
      <c r="J418" s="10" t="s">
        <v>681</v>
      </c>
      <c r="K418" s="262" t="s">
        <v>681</v>
      </c>
      <c r="L418" s="262"/>
      <c r="M418" s="10" t="s">
        <v>18</v>
      </c>
      <c r="N418" s="10"/>
      <c r="O418" s="41" t="s">
        <v>18</v>
      </c>
      <c r="P418" s="10" t="s">
        <v>18</v>
      </c>
    </row>
    <row r="419" spans="1:20" ht="15" customHeight="1">
      <c r="A419" s="1"/>
      <c r="B419" s="2" t="s">
        <v>210</v>
      </c>
      <c r="C419" s="261" t="s">
        <v>211</v>
      </c>
      <c r="D419" s="261"/>
      <c r="E419" s="261"/>
      <c r="F419" s="261"/>
      <c r="G419" s="5"/>
      <c r="H419" s="5"/>
      <c r="I419" s="5"/>
      <c r="J419" s="10" t="s">
        <v>682</v>
      </c>
      <c r="K419" s="262" t="s">
        <v>682</v>
      </c>
      <c r="L419" s="262"/>
      <c r="M419" s="10" t="s">
        <v>18</v>
      </c>
      <c r="N419" s="10"/>
      <c r="O419" s="41" t="s">
        <v>18</v>
      </c>
      <c r="P419" s="10" t="s">
        <v>18</v>
      </c>
    </row>
    <row r="420" spans="1:20" s="38" customFormat="1" ht="15" customHeight="1">
      <c r="A420" s="36"/>
      <c r="B420" s="9" t="s">
        <v>215</v>
      </c>
      <c r="C420" s="265" t="s">
        <v>216</v>
      </c>
      <c r="D420" s="265"/>
      <c r="E420" s="265"/>
      <c r="F420" s="265"/>
      <c r="G420" s="37"/>
      <c r="H420" s="37"/>
      <c r="I420" s="37"/>
      <c r="J420" s="14" t="s">
        <v>683</v>
      </c>
      <c r="K420" s="266" t="s">
        <v>684</v>
      </c>
      <c r="L420" s="266"/>
      <c r="M420" s="14" t="s">
        <v>18</v>
      </c>
      <c r="N420" s="14"/>
      <c r="O420" s="40">
        <f>O421+O432</f>
        <v>13764.41</v>
      </c>
      <c r="P420" s="10" t="s">
        <v>18</v>
      </c>
      <c r="T420" s="53"/>
    </row>
    <row r="421" spans="1:20" s="38" customFormat="1" ht="15" customHeight="1">
      <c r="A421" s="36"/>
      <c r="B421" s="9" t="s">
        <v>219</v>
      </c>
      <c r="C421" s="265" t="s">
        <v>220</v>
      </c>
      <c r="D421" s="265"/>
      <c r="E421" s="265"/>
      <c r="F421" s="265"/>
      <c r="G421" s="37"/>
      <c r="H421" s="37"/>
      <c r="I421" s="37"/>
      <c r="J421" s="14" t="s">
        <v>685</v>
      </c>
      <c r="K421" s="266" t="s">
        <v>686</v>
      </c>
      <c r="L421" s="266"/>
      <c r="M421" s="14" t="s">
        <v>18</v>
      </c>
      <c r="N421" s="14"/>
      <c r="O421" s="40">
        <f>O423+O428+O429+O431</f>
        <v>2275.69</v>
      </c>
      <c r="P421" s="10" t="s">
        <v>18</v>
      </c>
      <c r="T421" s="53"/>
    </row>
    <row r="422" spans="1:20" ht="15" customHeight="1">
      <c r="A422" s="1"/>
      <c r="B422" s="2" t="s">
        <v>245</v>
      </c>
      <c r="C422" s="261" t="s">
        <v>246</v>
      </c>
      <c r="D422" s="261"/>
      <c r="E422" s="261"/>
      <c r="F422" s="261"/>
      <c r="G422" s="5"/>
      <c r="H422" s="5"/>
      <c r="I422" s="5"/>
      <c r="J422" s="10" t="s">
        <v>18</v>
      </c>
      <c r="K422" s="262" t="s">
        <v>674</v>
      </c>
      <c r="L422" s="262"/>
      <c r="M422" s="10" t="s">
        <v>18</v>
      </c>
      <c r="N422" s="10"/>
      <c r="O422" s="41" t="s">
        <v>18</v>
      </c>
      <c r="P422" s="10" t="s">
        <v>18</v>
      </c>
    </row>
    <row r="423" spans="1:20" ht="15" customHeight="1">
      <c r="A423" s="1"/>
      <c r="B423" s="2" t="s">
        <v>245</v>
      </c>
      <c r="C423" s="261" t="s">
        <v>246</v>
      </c>
      <c r="D423" s="261"/>
      <c r="E423" s="261"/>
      <c r="F423" s="261"/>
      <c r="G423" s="5"/>
      <c r="H423" s="5"/>
      <c r="I423" s="5"/>
      <c r="J423" s="10" t="s">
        <v>114</v>
      </c>
      <c r="K423" s="262" t="s">
        <v>689</v>
      </c>
      <c r="L423" s="262"/>
      <c r="M423" s="10" t="s">
        <v>18</v>
      </c>
      <c r="N423" s="10"/>
      <c r="O423" s="41" t="s">
        <v>114</v>
      </c>
      <c r="P423" s="10" t="s">
        <v>18</v>
      </c>
    </row>
    <row r="424" spans="1:20" ht="15" customHeight="1">
      <c r="A424" s="1"/>
      <c r="B424" s="2" t="s">
        <v>245</v>
      </c>
      <c r="C424" s="261" t="s">
        <v>246</v>
      </c>
      <c r="D424" s="261"/>
      <c r="E424" s="261"/>
      <c r="F424" s="261"/>
      <c r="G424" s="5"/>
      <c r="H424" s="5"/>
      <c r="I424" s="5"/>
      <c r="J424" s="10" t="s">
        <v>276</v>
      </c>
      <c r="K424" s="262" t="s">
        <v>18</v>
      </c>
      <c r="L424" s="262"/>
      <c r="M424" s="10" t="s">
        <v>18</v>
      </c>
      <c r="N424" s="10"/>
      <c r="O424" s="57">
        <v>0</v>
      </c>
      <c r="P424" s="10" t="s">
        <v>18</v>
      </c>
    </row>
    <row r="425" spans="1:20" ht="15" customHeight="1">
      <c r="A425" s="1"/>
      <c r="B425" s="2" t="s">
        <v>248</v>
      </c>
      <c r="C425" s="261" t="s">
        <v>249</v>
      </c>
      <c r="D425" s="261"/>
      <c r="E425" s="261"/>
      <c r="F425" s="261"/>
      <c r="G425" s="5"/>
      <c r="H425" s="5"/>
      <c r="I425" s="5"/>
      <c r="J425" s="10" t="s">
        <v>18</v>
      </c>
      <c r="K425" s="262" t="s">
        <v>676</v>
      </c>
      <c r="L425" s="262"/>
      <c r="M425" s="10" t="s">
        <v>18</v>
      </c>
      <c r="N425" s="10"/>
      <c r="O425" s="41" t="s">
        <v>18</v>
      </c>
      <c r="P425" s="10" t="s">
        <v>18</v>
      </c>
    </row>
    <row r="426" spans="1:20" ht="15" customHeight="1">
      <c r="A426" s="1"/>
      <c r="B426" s="2" t="s">
        <v>248</v>
      </c>
      <c r="C426" s="261" t="s">
        <v>249</v>
      </c>
      <c r="D426" s="261"/>
      <c r="E426" s="261"/>
      <c r="F426" s="261"/>
      <c r="G426" s="5"/>
      <c r="H426" s="5"/>
      <c r="I426" s="5"/>
      <c r="J426" s="10" t="s">
        <v>18</v>
      </c>
      <c r="K426" s="262" t="s">
        <v>18</v>
      </c>
      <c r="L426" s="262"/>
      <c r="M426" s="10" t="s">
        <v>18</v>
      </c>
      <c r="N426" s="10"/>
      <c r="O426" s="41" t="s">
        <v>18</v>
      </c>
      <c r="P426" s="10" t="s">
        <v>18</v>
      </c>
    </row>
    <row r="427" spans="1:20" ht="15" customHeight="1">
      <c r="A427" s="1"/>
      <c r="B427" s="2" t="s">
        <v>251</v>
      </c>
      <c r="C427" s="261" t="s">
        <v>252</v>
      </c>
      <c r="D427" s="261"/>
      <c r="E427" s="261"/>
      <c r="F427" s="261"/>
      <c r="G427" s="5"/>
      <c r="H427" s="5"/>
      <c r="I427" s="5"/>
      <c r="J427" s="10" t="s">
        <v>18</v>
      </c>
      <c r="K427" s="262" t="s">
        <v>18</v>
      </c>
      <c r="L427" s="262"/>
      <c r="M427" s="10" t="s">
        <v>18</v>
      </c>
      <c r="N427" s="10"/>
      <c r="O427" s="41" t="s">
        <v>18</v>
      </c>
      <c r="P427" s="10" t="s">
        <v>18</v>
      </c>
    </row>
    <row r="428" spans="1:20" ht="15" customHeight="1">
      <c r="A428" s="1"/>
      <c r="B428" s="2" t="s">
        <v>254</v>
      </c>
      <c r="C428" s="261" t="s">
        <v>255</v>
      </c>
      <c r="D428" s="261"/>
      <c r="E428" s="261"/>
      <c r="F428" s="261"/>
      <c r="G428" s="5"/>
      <c r="H428" s="5"/>
      <c r="I428" s="5"/>
      <c r="J428" s="10" t="s">
        <v>695</v>
      </c>
      <c r="K428" s="262" t="s">
        <v>18</v>
      </c>
      <c r="L428" s="262"/>
      <c r="M428" s="10" t="s">
        <v>18</v>
      </c>
      <c r="N428" s="10"/>
      <c r="O428" s="41" t="s">
        <v>695</v>
      </c>
      <c r="P428" s="10" t="s">
        <v>18</v>
      </c>
    </row>
    <row r="429" spans="1:20" ht="15" customHeight="1">
      <c r="A429" s="1"/>
      <c r="B429" s="2" t="s">
        <v>257</v>
      </c>
      <c r="C429" s="261" t="s">
        <v>258</v>
      </c>
      <c r="D429" s="261"/>
      <c r="E429" s="261"/>
      <c r="F429" s="261"/>
      <c r="G429" s="5"/>
      <c r="H429" s="5"/>
      <c r="I429" s="5"/>
      <c r="J429" s="10" t="s">
        <v>690</v>
      </c>
      <c r="K429" s="262" t="s">
        <v>673</v>
      </c>
      <c r="L429" s="262"/>
      <c r="M429" s="10" t="s">
        <v>18</v>
      </c>
      <c r="N429" s="10"/>
      <c r="O429" s="41">
        <v>1693.94</v>
      </c>
      <c r="P429" s="10" t="s">
        <v>18</v>
      </c>
    </row>
    <row r="430" spans="1:20" ht="15" customHeight="1">
      <c r="A430" s="1"/>
      <c r="B430" s="2" t="s">
        <v>257</v>
      </c>
      <c r="C430" s="261" t="s">
        <v>258</v>
      </c>
      <c r="D430" s="261"/>
      <c r="E430" s="261"/>
      <c r="F430" s="261"/>
      <c r="G430" s="5"/>
      <c r="H430" s="5"/>
      <c r="I430" s="5"/>
      <c r="J430" s="10" t="s">
        <v>18</v>
      </c>
      <c r="K430" s="262" t="s">
        <v>691</v>
      </c>
      <c r="L430" s="262"/>
      <c r="M430" s="10" t="s">
        <v>18</v>
      </c>
      <c r="N430" s="10"/>
      <c r="O430" s="41" t="s">
        <v>18</v>
      </c>
      <c r="P430" s="10" t="s">
        <v>18</v>
      </c>
    </row>
    <row r="431" spans="1:20" ht="15" customHeight="1">
      <c r="A431" s="1"/>
      <c r="B431" s="2" t="s">
        <v>257</v>
      </c>
      <c r="C431" s="261" t="s">
        <v>258</v>
      </c>
      <c r="D431" s="261"/>
      <c r="E431" s="261"/>
      <c r="F431" s="261"/>
      <c r="G431" s="5"/>
      <c r="H431" s="5"/>
      <c r="I431" s="5"/>
      <c r="J431" s="10" t="s">
        <v>692</v>
      </c>
      <c r="K431" s="262" t="s">
        <v>18</v>
      </c>
      <c r="L431" s="262"/>
      <c r="M431" s="10" t="s">
        <v>18</v>
      </c>
      <c r="N431" s="10"/>
      <c r="O431" s="41" t="s">
        <v>692</v>
      </c>
      <c r="P431" s="10" t="s">
        <v>18</v>
      </c>
    </row>
    <row r="432" spans="1:20" ht="13.5" customHeight="1">
      <c r="A432" s="19"/>
      <c r="B432" s="9">
        <v>3222</v>
      </c>
      <c r="C432" s="265" t="s">
        <v>486</v>
      </c>
      <c r="D432" s="265"/>
      <c r="E432" s="9"/>
      <c r="F432" s="9"/>
      <c r="G432" s="5"/>
      <c r="H432" s="5"/>
      <c r="I432" s="5"/>
      <c r="J432" s="14"/>
      <c r="K432" s="14"/>
      <c r="L432" s="14"/>
      <c r="M432" s="14"/>
      <c r="N432" s="14"/>
      <c r="O432" s="40">
        <f>O443+O445</f>
        <v>11488.72</v>
      </c>
      <c r="P432" s="10" t="s">
        <v>18</v>
      </c>
    </row>
    <row r="433" spans="1:20" ht="15" hidden="1" customHeight="1">
      <c r="A433" s="1"/>
      <c r="B433" s="9" t="s">
        <v>485</v>
      </c>
      <c r="C433" s="265" t="s">
        <v>486</v>
      </c>
      <c r="D433" s="265"/>
      <c r="E433" s="265"/>
      <c r="F433" s="265"/>
      <c r="G433" s="5"/>
      <c r="H433" s="5"/>
      <c r="I433" s="5"/>
      <c r="J433" s="14" t="s">
        <v>687</v>
      </c>
      <c r="K433" s="266" t="s">
        <v>688</v>
      </c>
      <c r="L433" s="266"/>
      <c r="M433" s="14" t="s">
        <v>18</v>
      </c>
      <c r="N433" s="14"/>
      <c r="O433" s="41" t="s">
        <v>687</v>
      </c>
      <c r="P433" s="10" t="s">
        <v>18</v>
      </c>
    </row>
    <row r="434" spans="1:20" ht="15" hidden="1" customHeight="1">
      <c r="A434" s="1"/>
      <c r="B434" s="9" t="s">
        <v>230</v>
      </c>
      <c r="C434" s="265" t="s">
        <v>231</v>
      </c>
      <c r="D434" s="265"/>
      <c r="E434" s="265"/>
      <c r="F434" s="265"/>
      <c r="G434" s="5"/>
      <c r="H434" s="5"/>
      <c r="I434" s="5"/>
      <c r="J434" s="14" t="s">
        <v>18</v>
      </c>
      <c r="K434" s="266" t="s">
        <v>673</v>
      </c>
      <c r="L434" s="266"/>
      <c r="M434" s="14" t="s">
        <v>18</v>
      </c>
      <c r="N434" s="14"/>
      <c r="O434" s="41" t="s">
        <v>18</v>
      </c>
      <c r="P434" s="10" t="s">
        <v>18</v>
      </c>
    </row>
    <row r="435" spans="1:20" s="55" customFormat="1" ht="1.5" hidden="1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58"/>
      <c r="P435" s="10" t="s">
        <v>18</v>
      </c>
      <c r="T435" s="89"/>
    </row>
    <row r="436" spans="1:20" s="55" customFormat="1" ht="0.95" hidden="1" customHeight="1">
      <c r="A436" s="19"/>
      <c r="B436" s="273"/>
      <c r="C436" s="273"/>
      <c r="D436" s="273"/>
      <c r="E436" s="273"/>
      <c r="F436" s="273"/>
      <c r="G436" s="273"/>
      <c r="H436" s="273"/>
      <c r="I436" s="273"/>
      <c r="J436" s="273"/>
      <c r="K436" s="273"/>
      <c r="L436" s="273"/>
      <c r="M436" s="273"/>
      <c r="N436" s="273"/>
      <c r="O436" s="58"/>
      <c r="P436" s="10" t="s">
        <v>18</v>
      </c>
      <c r="T436" s="89"/>
    </row>
    <row r="437" spans="1:20" s="55" customFormat="1" ht="3.75" hidden="1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58"/>
      <c r="P437" s="10" t="s">
        <v>18</v>
      </c>
      <c r="T437" s="89"/>
    </row>
    <row r="438" spans="1:20" s="55" customFormat="1" ht="15" hidden="1" customHeight="1">
      <c r="A438" s="19"/>
      <c r="B438" s="2" t="s">
        <v>489</v>
      </c>
      <c r="C438" s="261" t="s">
        <v>490</v>
      </c>
      <c r="D438" s="261"/>
      <c r="E438" s="261"/>
      <c r="F438" s="261"/>
      <c r="G438" s="5"/>
      <c r="H438" s="5"/>
      <c r="I438" s="5"/>
      <c r="J438" s="10" t="s">
        <v>693</v>
      </c>
      <c r="K438" s="262" t="s">
        <v>694</v>
      </c>
      <c r="L438" s="262"/>
      <c r="M438" s="10" t="s">
        <v>18</v>
      </c>
      <c r="N438" s="10"/>
      <c r="O438" s="41" t="s">
        <v>693</v>
      </c>
      <c r="P438" s="10" t="s">
        <v>18</v>
      </c>
      <c r="T438" s="89"/>
    </row>
    <row r="439" spans="1:20" ht="15" hidden="1" customHeight="1">
      <c r="A439" s="1"/>
      <c r="B439" s="2" t="s">
        <v>273</v>
      </c>
      <c r="C439" s="261" t="s">
        <v>274</v>
      </c>
      <c r="D439" s="261"/>
      <c r="E439" s="261"/>
      <c r="F439" s="261"/>
      <c r="G439" s="5"/>
      <c r="H439" s="5"/>
      <c r="I439" s="5"/>
      <c r="J439" s="10" t="s">
        <v>18</v>
      </c>
      <c r="K439" s="262" t="s">
        <v>673</v>
      </c>
      <c r="L439" s="262"/>
      <c r="M439" s="10" t="s">
        <v>18</v>
      </c>
      <c r="N439" s="10"/>
      <c r="O439" s="41" t="s">
        <v>18</v>
      </c>
      <c r="P439" s="10" t="s">
        <v>18</v>
      </c>
    </row>
    <row r="440" spans="1:20" ht="15" hidden="1" customHeight="1">
      <c r="A440" s="1"/>
      <c r="B440" s="2" t="s">
        <v>489</v>
      </c>
      <c r="C440" s="261" t="s">
        <v>490</v>
      </c>
      <c r="D440" s="261"/>
      <c r="E440" s="261"/>
      <c r="F440" s="261"/>
      <c r="G440" s="5"/>
      <c r="H440" s="5"/>
      <c r="I440" s="5"/>
      <c r="J440" s="10" t="s">
        <v>696</v>
      </c>
      <c r="K440" s="262" t="s">
        <v>18</v>
      </c>
      <c r="L440" s="262"/>
      <c r="M440" s="10" t="s">
        <v>18</v>
      </c>
      <c r="N440" s="10"/>
      <c r="O440" s="41" t="s">
        <v>696</v>
      </c>
      <c r="P440" s="10" t="s">
        <v>18</v>
      </c>
    </row>
    <row r="441" spans="1:20" ht="15" hidden="1" customHeight="1">
      <c r="A441" s="1"/>
      <c r="B441" s="2" t="s">
        <v>489</v>
      </c>
      <c r="C441" s="261" t="s">
        <v>490</v>
      </c>
      <c r="D441" s="261"/>
      <c r="E441" s="261"/>
      <c r="F441" s="261"/>
      <c r="G441" s="5"/>
      <c r="H441" s="5"/>
      <c r="I441" s="5"/>
      <c r="J441" s="10" t="s">
        <v>697</v>
      </c>
      <c r="K441" s="262" t="s">
        <v>698</v>
      </c>
      <c r="L441" s="262"/>
      <c r="M441" s="10" t="s">
        <v>18</v>
      </c>
      <c r="N441" s="10"/>
      <c r="O441" s="41" t="s">
        <v>697</v>
      </c>
      <c r="P441" s="10" t="s">
        <v>18</v>
      </c>
    </row>
    <row r="442" spans="1:20" ht="15" hidden="1" customHeight="1">
      <c r="A442" s="1"/>
      <c r="B442" s="2" t="s">
        <v>489</v>
      </c>
      <c r="C442" s="261" t="s">
        <v>490</v>
      </c>
      <c r="D442" s="261"/>
      <c r="E442" s="261"/>
      <c r="F442" s="261"/>
      <c r="G442" s="5"/>
      <c r="H442" s="5"/>
      <c r="I442" s="5"/>
      <c r="J442" s="10" t="s">
        <v>699</v>
      </c>
      <c r="K442" s="262" t="s">
        <v>700</v>
      </c>
      <c r="L442" s="262"/>
      <c r="M442" s="10" t="s">
        <v>18</v>
      </c>
      <c r="N442" s="10"/>
      <c r="O442" s="41" t="s">
        <v>699</v>
      </c>
      <c r="P442" s="10" t="s">
        <v>18</v>
      </c>
    </row>
    <row r="443" spans="1:20" ht="15" customHeight="1">
      <c r="A443" s="1"/>
      <c r="B443" s="2" t="s">
        <v>489</v>
      </c>
      <c r="C443" s="261" t="s">
        <v>490</v>
      </c>
      <c r="D443" s="261"/>
      <c r="E443" s="261"/>
      <c r="F443" s="261"/>
      <c r="G443" s="5"/>
      <c r="H443" s="5"/>
      <c r="I443" s="5"/>
      <c r="J443" s="10" t="s">
        <v>701</v>
      </c>
      <c r="K443" s="262" t="s">
        <v>701</v>
      </c>
      <c r="L443" s="262"/>
      <c r="M443" s="10" t="s">
        <v>18</v>
      </c>
      <c r="N443" s="10"/>
      <c r="O443" s="41">
        <v>260</v>
      </c>
      <c r="P443" s="10" t="s">
        <v>18</v>
      </c>
    </row>
    <row r="444" spans="1:20" ht="15" customHeight="1">
      <c r="A444" s="1"/>
      <c r="B444" s="2" t="s">
        <v>489</v>
      </c>
      <c r="C444" s="261" t="s">
        <v>490</v>
      </c>
      <c r="D444" s="261"/>
      <c r="E444" s="261"/>
      <c r="F444" s="261"/>
      <c r="G444" s="5"/>
      <c r="H444" s="5"/>
      <c r="I444" s="5"/>
      <c r="J444" s="10" t="s">
        <v>702</v>
      </c>
      <c r="K444" s="262" t="s">
        <v>702</v>
      </c>
      <c r="L444" s="262"/>
      <c r="M444" s="10" t="s">
        <v>18</v>
      </c>
      <c r="N444" s="10"/>
      <c r="O444" s="41">
        <v>0</v>
      </c>
      <c r="P444" s="10" t="s">
        <v>18</v>
      </c>
    </row>
    <row r="445" spans="1:20" ht="15" customHeight="1">
      <c r="A445" s="1"/>
      <c r="B445" s="2" t="s">
        <v>489</v>
      </c>
      <c r="C445" s="261" t="s">
        <v>490</v>
      </c>
      <c r="D445" s="261"/>
      <c r="E445" s="261"/>
      <c r="F445" s="261"/>
      <c r="G445" s="5"/>
      <c r="H445" s="5"/>
      <c r="I445" s="5"/>
      <c r="J445" s="10" t="s">
        <v>703</v>
      </c>
      <c r="K445" s="262" t="s">
        <v>703</v>
      </c>
      <c r="L445" s="262"/>
      <c r="M445" s="10" t="s">
        <v>18</v>
      </c>
      <c r="N445" s="10"/>
      <c r="O445" s="41">
        <v>11228.72</v>
      </c>
      <c r="P445" s="10" t="s">
        <v>18</v>
      </c>
    </row>
    <row r="446" spans="1:20" s="38" customFormat="1" ht="15" customHeight="1">
      <c r="A446" s="36"/>
      <c r="B446" s="9" t="s">
        <v>278</v>
      </c>
      <c r="C446" s="265" t="s">
        <v>279</v>
      </c>
      <c r="D446" s="265"/>
      <c r="E446" s="265"/>
      <c r="F446" s="265"/>
      <c r="G446" s="37"/>
      <c r="H446" s="37"/>
      <c r="I446" s="37"/>
      <c r="J446" s="14" t="s">
        <v>704</v>
      </c>
      <c r="K446" s="266" t="s">
        <v>705</v>
      </c>
      <c r="L446" s="266"/>
      <c r="M446" s="14" t="s">
        <v>18</v>
      </c>
      <c r="N446" s="14"/>
      <c r="O446" s="40" t="s">
        <v>704</v>
      </c>
      <c r="P446" s="10" t="s">
        <v>18</v>
      </c>
      <c r="T446" s="53"/>
    </row>
    <row r="447" spans="1:20" ht="15" customHeight="1">
      <c r="A447" s="1"/>
      <c r="B447" s="9" t="s">
        <v>282</v>
      </c>
      <c r="C447" s="265" t="s">
        <v>283</v>
      </c>
      <c r="D447" s="265"/>
      <c r="E447" s="265"/>
      <c r="F447" s="265"/>
      <c r="G447" s="5"/>
      <c r="H447" s="5"/>
      <c r="I447" s="5"/>
      <c r="J447" s="14" t="s">
        <v>706</v>
      </c>
      <c r="K447" s="266" t="s">
        <v>707</v>
      </c>
      <c r="L447" s="266"/>
      <c r="M447" s="14" t="s">
        <v>18</v>
      </c>
      <c r="N447" s="14"/>
      <c r="O447" s="40" t="s">
        <v>706</v>
      </c>
      <c r="P447" s="10" t="s">
        <v>18</v>
      </c>
    </row>
    <row r="448" spans="1:20" ht="15" customHeight="1">
      <c r="A448" s="1"/>
      <c r="B448" s="2" t="s">
        <v>336</v>
      </c>
      <c r="C448" s="261" t="s">
        <v>337</v>
      </c>
      <c r="D448" s="261"/>
      <c r="E448" s="261"/>
      <c r="F448" s="261"/>
      <c r="G448" s="5"/>
      <c r="H448" s="5"/>
      <c r="I448" s="5"/>
      <c r="J448" s="10" t="s">
        <v>706</v>
      </c>
      <c r="K448" s="262" t="s">
        <v>707</v>
      </c>
      <c r="L448" s="262"/>
      <c r="M448" s="10" t="s">
        <v>18</v>
      </c>
      <c r="N448" s="10"/>
      <c r="O448" s="41" t="s">
        <v>706</v>
      </c>
      <c r="P448" s="10" t="s">
        <v>18</v>
      </c>
    </row>
    <row r="449" spans="1:20" ht="15" customHeight="1">
      <c r="A449" s="1"/>
      <c r="B449" s="9" t="s">
        <v>290</v>
      </c>
      <c r="C449" s="265" t="s">
        <v>291</v>
      </c>
      <c r="D449" s="265"/>
      <c r="E449" s="265"/>
      <c r="F449" s="265"/>
      <c r="G449" s="5"/>
      <c r="H449" s="5"/>
      <c r="I449" s="5"/>
      <c r="J449" s="14" t="s">
        <v>18</v>
      </c>
      <c r="K449" s="266" t="s">
        <v>18</v>
      </c>
      <c r="L449" s="266"/>
      <c r="M449" s="14" t="s">
        <v>18</v>
      </c>
      <c r="N449" s="14"/>
      <c r="O449" s="41" t="s">
        <v>18</v>
      </c>
      <c r="P449" s="10" t="s">
        <v>18</v>
      </c>
    </row>
    <row r="450" spans="1:20" ht="15" customHeight="1">
      <c r="A450" s="1"/>
      <c r="B450" s="9" t="s">
        <v>708</v>
      </c>
      <c r="C450" s="265" t="s">
        <v>709</v>
      </c>
      <c r="D450" s="265"/>
      <c r="E450" s="265"/>
      <c r="F450" s="265"/>
      <c r="G450" s="5"/>
      <c r="H450" s="5"/>
      <c r="I450" s="5"/>
      <c r="J450" s="14" t="s">
        <v>18</v>
      </c>
      <c r="K450" s="266" t="s">
        <v>18</v>
      </c>
      <c r="L450" s="266"/>
      <c r="M450" s="14" t="s">
        <v>18</v>
      </c>
      <c r="N450" s="14"/>
      <c r="O450" s="41" t="s">
        <v>18</v>
      </c>
      <c r="P450" s="10" t="s">
        <v>18</v>
      </c>
    </row>
    <row r="451" spans="1:20" ht="15" customHeight="1">
      <c r="A451" s="1"/>
      <c r="B451" s="9" t="s">
        <v>298</v>
      </c>
      <c r="C451" s="265" t="s">
        <v>299</v>
      </c>
      <c r="D451" s="265"/>
      <c r="E451" s="265"/>
      <c r="F451" s="265"/>
      <c r="G451" s="5"/>
      <c r="H451" s="5"/>
      <c r="I451" s="5"/>
      <c r="J451" s="14" t="s">
        <v>18</v>
      </c>
      <c r="K451" s="266" t="s">
        <v>710</v>
      </c>
      <c r="L451" s="266"/>
      <c r="M451" s="14" t="s">
        <v>18</v>
      </c>
      <c r="N451" s="14"/>
      <c r="O451" s="41" t="s">
        <v>18</v>
      </c>
      <c r="P451" s="10" t="s">
        <v>18</v>
      </c>
    </row>
    <row r="452" spans="1:20" s="38" customFormat="1" ht="15" customHeight="1">
      <c r="A452" s="36"/>
      <c r="B452" s="9" t="s">
        <v>302</v>
      </c>
      <c r="C452" s="265" t="s">
        <v>303</v>
      </c>
      <c r="D452" s="265"/>
      <c r="E452" s="265"/>
      <c r="F452" s="265"/>
      <c r="G452" s="37"/>
      <c r="H452" s="37"/>
      <c r="I452" s="37"/>
      <c r="J452" s="14" t="s">
        <v>711</v>
      </c>
      <c r="K452" s="266" t="s">
        <v>712</v>
      </c>
      <c r="L452" s="266"/>
      <c r="M452" s="14" t="s">
        <v>18</v>
      </c>
      <c r="N452" s="14"/>
      <c r="O452" s="40" t="s">
        <v>711</v>
      </c>
      <c r="P452" s="10" t="s">
        <v>18</v>
      </c>
      <c r="T452" s="53"/>
    </row>
    <row r="453" spans="1:20" ht="15" customHeight="1">
      <c r="A453" s="1"/>
      <c r="B453" s="2" t="s">
        <v>360</v>
      </c>
      <c r="C453" s="261" t="s">
        <v>361</v>
      </c>
      <c r="D453" s="261"/>
      <c r="E453" s="261"/>
      <c r="F453" s="261"/>
      <c r="G453" s="5"/>
      <c r="H453" s="5"/>
      <c r="I453" s="5"/>
      <c r="J453" s="10" t="s">
        <v>711</v>
      </c>
      <c r="K453" s="262" t="s">
        <v>712</v>
      </c>
      <c r="L453" s="262"/>
      <c r="M453" s="10" t="s">
        <v>18</v>
      </c>
      <c r="N453" s="10"/>
      <c r="O453" s="41" t="s">
        <v>711</v>
      </c>
      <c r="P453" s="10" t="s">
        <v>18</v>
      </c>
    </row>
    <row r="454" spans="1:20" s="38" customFormat="1" ht="15" customHeight="1">
      <c r="A454" s="36"/>
      <c r="B454" s="9" t="s">
        <v>309</v>
      </c>
      <c r="C454" s="265" t="s">
        <v>310</v>
      </c>
      <c r="D454" s="265"/>
      <c r="E454" s="265"/>
      <c r="F454" s="265"/>
      <c r="G454" s="37"/>
      <c r="H454" s="37"/>
      <c r="I454" s="37"/>
      <c r="J454" s="14" t="s">
        <v>713</v>
      </c>
      <c r="K454" s="266" t="s">
        <v>714</v>
      </c>
      <c r="L454" s="266"/>
      <c r="M454" s="14" t="s">
        <v>18</v>
      </c>
      <c r="N454" s="14"/>
      <c r="O454" s="40" t="s">
        <v>713</v>
      </c>
      <c r="P454" s="10" t="s">
        <v>18</v>
      </c>
      <c r="T454" s="53"/>
    </row>
    <row r="455" spans="1:20" ht="15" customHeight="1">
      <c r="A455" s="1"/>
      <c r="B455" s="2" t="s">
        <v>368</v>
      </c>
      <c r="C455" s="261" t="s">
        <v>369</v>
      </c>
      <c r="D455" s="261"/>
      <c r="E455" s="261"/>
      <c r="F455" s="261"/>
      <c r="G455" s="5"/>
      <c r="H455" s="5"/>
      <c r="I455" s="5"/>
      <c r="J455" s="10" t="s">
        <v>18</v>
      </c>
      <c r="K455" s="262" t="s">
        <v>719</v>
      </c>
      <c r="L455" s="262"/>
      <c r="M455" s="10" t="s">
        <v>18</v>
      </c>
      <c r="N455" s="10"/>
      <c r="O455" s="41">
        <v>196.24</v>
      </c>
      <c r="P455" s="10" t="s">
        <v>18</v>
      </c>
    </row>
    <row r="456" spans="1:20" ht="15" customHeight="1">
      <c r="A456" s="1"/>
      <c r="B456" s="2" t="s">
        <v>379</v>
      </c>
      <c r="C456" s="261" t="s">
        <v>380</v>
      </c>
      <c r="D456" s="261"/>
      <c r="E456" s="261"/>
      <c r="F456" s="261"/>
      <c r="G456" s="5"/>
      <c r="H456" s="5"/>
      <c r="I456" s="5"/>
      <c r="J456" s="10" t="s">
        <v>720</v>
      </c>
      <c r="K456" s="262" t="s">
        <v>720</v>
      </c>
      <c r="L456" s="262"/>
      <c r="M456" s="10" t="s">
        <v>18</v>
      </c>
      <c r="N456" s="10"/>
      <c r="O456" s="41" t="s">
        <v>720</v>
      </c>
      <c r="P456" s="10" t="s">
        <v>18</v>
      </c>
    </row>
    <row r="457" spans="1:20" ht="15" customHeight="1">
      <c r="A457" s="1"/>
      <c r="B457" s="2" t="s">
        <v>336</v>
      </c>
      <c r="C457" s="261" t="s">
        <v>337</v>
      </c>
      <c r="D457" s="261"/>
      <c r="E457" s="261"/>
      <c r="F457" s="261"/>
      <c r="G457" s="5"/>
      <c r="H457" s="5"/>
      <c r="I457" s="5"/>
      <c r="J457" s="10" t="s">
        <v>18</v>
      </c>
      <c r="K457" s="262" t="s">
        <v>18</v>
      </c>
      <c r="L457" s="262"/>
      <c r="M457" s="10" t="s">
        <v>18</v>
      </c>
      <c r="N457" s="10"/>
      <c r="O457" s="41" t="s">
        <v>18</v>
      </c>
      <c r="P457" s="10" t="s">
        <v>18</v>
      </c>
    </row>
    <row r="458" spans="1:20" s="55" customFormat="1" ht="15" customHeight="1">
      <c r="A458" s="19"/>
      <c r="B458" s="2" t="s">
        <v>342</v>
      </c>
      <c r="C458" s="261" t="s">
        <v>343</v>
      </c>
      <c r="D458" s="261"/>
      <c r="E458" s="261"/>
      <c r="F458" s="261"/>
      <c r="G458" s="5"/>
      <c r="H458" s="5"/>
      <c r="I458" s="5"/>
      <c r="J458" s="10" t="s">
        <v>18</v>
      </c>
      <c r="K458" s="262" t="s">
        <v>18</v>
      </c>
      <c r="L458" s="262"/>
      <c r="M458" s="10" t="s">
        <v>18</v>
      </c>
      <c r="N458" s="10"/>
      <c r="O458" s="41" t="s">
        <v>18</v>
      </c>
      <c r="P458" s="10" t="s">
        <v>18</v>
      </c>
      <c r="T458" s="89"/>
    </row>
    <row r="459" spans="1:20" s="55" customFormat="1" ht="2.1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58"/>
      <c r="P459" s="10" t="s">
        <v>18</v>
      </c>
      <c r="T459" s="89"/>
    </row>
    <row r="460" spans="1:20" s="55" customFormat="1" ht="0.95" customHeight="1">
      <c r="A460" s="19"/>
      <c r="B460" s="273"/>
      <c r="C460" s="273"/>
      <c r="D460" s="273"/>
      <c r="E460" s="273"/>
      <c r="F460" s="273"/>
      <c r="G460" s="273"/>
      <c r="H460" s="273"/>
      <c r="I460" s="273"/>
      <c r="J460" s="273"/>
      <c r="K460" s="273"/>
      <c r="L460" s="273"/>
      <c r="M460" s="273"/>
      <c r="N460" s="273"/>
      <c r="O460" s="58"/>
      <c r="P460" s="10" t="s">
        <v>18</v>
      </c>
      <c r="T460" s="89"/>
    </row>
    <row r="461" spans="1:20" s="55" customFormat="1" ht="3.9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58"/>
      <c r="P461" s="10" t="s">
        <v>18</v>
      </c>
      <c r="T461" s="89"/>
    </row>
    <row r="462" spans="1:20" s="55" customFormat="1" ht="15" customHeight="1">
      <c r="A462" s="19"/>
      <c r="B462" s="2" t="s">
        <v>715</v>
      </c>
      <c r="C462" s="261" t="s">
        <v>716</v>
      </c>
      <c r="D462" s="261"/>
      <c r="E462" s="261"/>
      <c r="F462" s="261"/>
      <c r="G462" s="5"/>
      <c r="H462" s="5"/>
      <c r="I462" s="5"/>
      <c r="J462" s="10" t="s">
        <v>18</v>
      </c>
      <c r="K462" s="262" t="s">
        <v>18</v>
      </c>
      <c r="L462" s="262"/>
      <c r="M462" s="10" t="s">
        <v>18</v>
      </c>
      <c r="N462" s="10"/>
      <c r="O462" s="41" t="s">
        <v>18</v>
      </c>
      <c r="P462" s="10" t="s">
        <v>18</v>
      </c>
      <c r="T462" s="89"/>
    </row>
    <row r="463" spans="1:20" ht="15" customHeight="1">
      <c r="A463" s="1"/>
      <c r="B463" s="2" t="s">
        <v>359</v>
      </c>
      <c r="C463" s="261" t="s">
        <v>717</v>
      </c>
      <c r="D463" s="261"/>
      <c r="E463" s="261"/>
      <c r="F463" s="261"/>
      <c r="G463" s="5"/>
      <c r="H463" s="5"/>
      <c r="I463" s="5"/>
      <c r="J463" s="10" t="s">
        <v>18</v>
      </c>
      <c r="K463" s="262" t="s">
        <v>710</v>
      </c>
      <c r="L463" s="262"/>
      <c r="M463" s="10" t="s">
        <v>18</v>
      </c>
      <c r="N463" s="10"/>
      <c r="O463" s="41" t="s">
        <v>18</v>
      </c>
      <c r="P463" s="10" t="s">
        <v>18</v>
      </c>
    </row>
    <row r="464" spans="1:20" ht="15" customHeight="1">
      <c r="A464" s="1"/>
      <c r="B464" s="2" t="s">
        <v>368</v>
      </c>
      <c r="C464" s="261" t="s">
        <v>369</v>
      </c>
      <c r="D464" s="261"/>
      <c r="E464" s="261"/>
      <c r="F464" s="261"/>
      <c r="G464" s="5"/>
      <c r="H464" s="5"/>
      <c r="I464" s="5"/>
      <c r="J464" s="10" t="s">
        <v>718</v>
      </c>
      <c r="K464" s="262" t="s">
        <v>18</v>
      </c>
      <c r="L464" s="262"/>
      <c r="M464" s="10" t="s">
        <v>18</v>
      </c>
      <c r="N464" s="10"/>
      <c r="O464" s="41">
        <v>0</v>
      </c>
      <c r="P464" s="10" t="s">
        <v>18</v>
      </c>
    </row>
    <row r="465" spans="1:20" ht="15" customHeight="1">
      <c r="A465" s="1"/>
      <c r="B465" s="9" t="s">
        <v>383</v>
      </c>
      <c r="C465" s="265" t="s">
        <v>384</v>
      </c>
      <c r="D465" s="265"/>
      <c r="E465" s="265"/>
      <c r="F465" s="265"/>
      <c r="G465" s="5"/>
      <c r="H465" s="5"/>
      <c r="I465" s="5"/>
      <c r="J465" s="14" t="s">
        <v>18</v>
      </c>
      <c r="K465" s="266" t="s">
        <v>18</v>
      </c>
      <c r="L465" s="266"/>
      <c r="M465" s="14" t="s">
        <v>18</v>
      </c>
      <c r="N465" s="14"/>
      <c r="O465" s="41" t="s">
        <v>18</v>
      </c>
      <c r="P465" s="10" t="s">
        <v>18</v>
      </c>
    </row>
    <row r="466" spans="1:20" ht="15" customHeight="1">
      <c r="A466" s="1"/>
      <c r="B466" s="9" t="s">
        <v>385</v>
      </c>
      <c r="C466" s="265" t="s">
        <v>384</v>
      </c>
      <c r="D466" s="265"/>
      <c r="E466" s="265"/>
      <c r="F466" s="265"/>
      <c r="G466" s="5"/>
      <c r="H466" s="5"/>
      <c r="I466" s="5"/>
      <c r="J466" s="14" t="s">
        <v>18</v>
      </c>
      <c r="K466" s="266" t="s">
        <v>18</v>
      </c>
      <c r="L466" s="266"/>
      <c r="M466" s="14" t="s">
        <v>18</v>
      </c>
      <c r="N466" s="14"/>
      <c r="O466" s="41" t="s">
        <v>18</v>
      </c>
      <c r="P466" s="10" t="s">
        <v>18</v>
      </c>
    </row>
    <row r="467" spans="1:20" ht="15" customHeight="1">
      <c r="A467" s="1"/>
      <c r="B467" s="2" t="s">
        <v>500</v>
      </c>
      <c r="C467" s="261" t="s">
        <v>501</v>
      </c>
      <c r="D467" s="261"/>
      <c r="E467" s="261"/>
      <c r="F467" s="261"/>
      <c r="G467" s="5"/>
      <c r="H467" s="5"/>
      <c r="I467" s="5"/>
      <c r="J467" s="10" t="s">
        <v>18</v>
      </c>
      <c r="K467" s="262" t="s">
        <v>18</v>
      </c>
      <c r="L467" s="262"/>
      <c r="M467" s="10" t="s">
        <v>18</v>
      </c>
      <c r="N467" s="10"/>
      <c r="O467" s="41" t="s">
        <v>18</v>
      </c>
      <c r="P467" s="10" t="s">
        <v>18</v>
      </c>
    </row>
    <row r="468" spans="1:20" s="38" customFormat="1" ht="15" customHeight="1">
      <c r="A468" s="36"/>
      <c r="B468" s="9" t="s">
        <v>386</v>
      </c>
      <c r="C468" s="265" t="s">
        <v>387</v>
      </c>
      <c r="D468" s="265"/>
      <c r="E468" s="265"/>
      <c r="F468" s="265"/>
      <c r="G468" s="37"/>
      <c r="H468" s="37"/>
      <c r="I468" s="37"/>
      <c r="J468" s="14" t="s">
        <v>721</v>
      </c>
      <c r="K468" s="266" t="s">
        <v>722</v>
      </c>
      <c r="L468" s="266"/>
      <c r="M468" s="14" t="s">
        <v>18</v>
      </c>
      <c r="N468" s="14"/>
      <c r="O468" s="40">
        <f>O469+O471+O474+O479</f>
        <v>4547.5300000000007</v>
      </c>
      <c r="P468" s="10" t="s">
        <v>18</v>
      </c>
      <c r="T468" s="53"/>
    </row>
    <row r="469" spans="1:20" s="38" customFormat="1" ht="15" customHeight="1">
      <c r="A469" s="36"/>
      <c r="B469" s="9" t="s">
        <v>723</v>
      </c>
      <c r="C469" s="265" t="s">
        <v>724</v>
      </c>
      <c r="D469" s="265"/>
      <c r="E469" s="265"/>
      <c r="F469" s="265"/>
      <c r="G469" s="37"/>
      <c r="H469" s="37"/>
      <c r="I469" s="37"/>
      <c r="J469" s="14" t="s">
        <v>277</v>
      </c>
      <c r="K469" s="266" t="s">
        <v>725</v>
      </c>
      <c r="L469" s="266"/>
      <c r="M469" s="14" t="s">
        <v>18</v>
      </c>
      <c r="N469" s="14"/>
      <c r="O469" s="40" t="s">
        <v>277</v>
      </c>
      <c r="P469" s="10" t="s">
        <v>18</v>
      </c>
      <c r="T469" s="53"/>
    </row>
    <row r="470" spans="1:20" ht="15" customHeight="1">
      <c r="A470" s="1"/>
      <c r="B470" s="2" t="s">
        <v>738</v>
      </c>
      <c r="C470" s="261" t="s">
        <v>739</v>
      </c>
      <c r="D470" s="261"/>
      <c r="E470" s="261"/>
      <c r="F470" s="261"/>
      <c r="G470" s="5"/>
      <c r="H470" s="5"/>
      <c r="I470" s="5"/>
      <c r="J470" s="10" t="s">
        <v>277</v>
      </c>
      <c r="K470" s="262" t="s">
        <v>725</v>
      </c>
      <c r="L470" s="262"/>
      <c r="M470" s="10" t="s">
        <v>18</v>
      </c>
      <c r="N470" s="10"/>
      <c r="O470" s="41" t="s">
        <v>277</v>
      </c>
      <c r="P470" s="10" t="s">
        <v>18</v>
      </c>
    </row>
    <row r="471" spans="1:20" s="38" customFormat="1" ht="15" customHeight="1">
      <c r="A471" s="36"/>
      <c r="B471" s="9" t="s">
        <v>393</v>
      </c>
      <c r="C471" s="265" t="s">
        <v>394</v>
      </c>
      <c r="D471" s="265"/>
      <c r="E471" s="265"/>
      <c r="F471" s="265"/>
      <c r="G471" s="37"/>
      <c r="H471" s="37"/>
      <c r="I471" s="37"/>
      <c r="J471" s="14" t="s">
        <v>726</v>
      </c>
      <c r="K471" s="266" t="s">
        <v>18</v>
      </c>
      <c r="L471" s="266"/>
      <c r="M471" s="14" t="s">
        <v>18</v>
      </c>
      <c r="N471" s="14"/>
      <c r="O471" s="40" t="s">
        <v>726</v>
      </c>
      <c r="P471" s="10" t="s">
        <v>18</v>
      </c>
      <c r="T471" s="53"/>
    </row>
    <row r="472" spans="1:20" ht="15" customHeight="1">
      <c r="A472" s="1"/>
      <c r="B472" s="2" t="s">
        <v>411</v>
      </c>
      <c r="C472" s="261" t="s">
        <v>394</v>
      </c>
      <c r="D472" s="261"/>
      <c r="E472" s="261"/>
      <c r="F472" s="261"/>
      <c r="G472" s="5"/>
      <c r="H472" s="5"/>
      <c r="I472" s="5"/>
      <c r="J472" s="10" t="s">
        <v>740</v>
      </c>
      <c r="K472" s="262" t="s">
        <v>18</v>
      </c>
      <c r="L472" s="262"/>
      <c r="M472" s="10" t="s">
        <v>18</v>
      </c>
      <c r="N472" s="10"/>
      <c r="O472" s="41" t="s">
        <v>740</v>
      </c>
      <c r="P472" s="10" t="s">
        <v>18</v>
      </c>
    </row>
    <row r="473" spans="1:20" ht="15" customHeight="1">
      <c r="A473" s="1"/>
      <c r="B473" s="2" t="s">
        <v>411</v>
      </c>
      <c r="C473" s="261" t="s">
        <v>394</v>
      </c>
      <c r="D473" s="261"/>
      <c r="E473" s="261"/>
      <c r="F473" s="261"/>
      <c r="G473" s="5"/>
      <c r="H473" s="5"/>
      <c r="I473" s="5"/>
      <c r="J473" s="10" t="s">
        <v>741</v>
      </c>
      <c r="K473" s="262" t="s">
        <v>18</v>
      </c>
      <c r="L473" s="262"/>
      <c r="M473" s="10" t="s">
        <v>18</v>
      </c>
      <c r="N473" s="10"/>
      <c r="O473" s="41" t="s">
        <v>741</v>
      </c>
      <c r="P473" s="10" t="s">
        <v>18</v>
      </c>
    </row>
    <row r="474" spans="1:20" ht="15" customHeight="1">
      <c r="A474" s="1"/>
      <c r="B474" s="9" t="s">
        <v>400</v>
      </c>
      <c r="C474" s="265" t="s">
        <v>401</v>
      </c>
      <c r="D474" s="265"/>
      <c r="E474" s="265"/>
      <c r="F474" s="265"/>
      <c r="G474" s="5"/>
      <c r="H474" s="5"/>
      <c r="I474" s="5"/>
      <c r="J474" s="14" t="s">
        <v>727</v>
      </c>
      <c r="K474" s="266" t="s">
        <v>728</v>
      </c>
      <c r="L474" s="266"/>
      <c r="M474" s="14" t="s">
        <v>18</v>
      </c>
      <c r="N474" s="14"/>
      <c r="O474" s="40" t="s">
        <v>727</v>
      </c>
      <c r="P474" s="10" t="s">
        <v>18</v>
      </c>
    </row>
    <row r="475" spans="1:20" ht="15" customHeight="1">
      <c r="A475" s="1"/>
      <c r="B475" s="2" t="s">
        <v>734</v>
      </c>
      <c r="C475" s="261" t="s">
        <v>735</v>
      </c>
      <c r="D475" s="261"/>
      <c r="E475" s="261"/>
      <c r="F475" s="261"/>
      <c r="G475" s="5"/>
      <c r="H475" s="5"/>
      <c r="I475" s="5"/>
      <c r="J475" s="10" t="s">
        <v>736</v>
      </c>
      <c r="K475" s="262" t="s">
        <v>531</v>
      </c>
      <c r="L475" s="262"/>
      <c r="M475" s="10" t="s">
        <v>18</v>
      </c>
      <c r="N475" s="10"/>
      <c r="O475" s="41">
        <v>3328.86</v>
      </c>
      <c r="P475" s="10" t="s">
        <v>18</v>
      </c>
    </row>
    <row r="476" spans="1:20" ht="15" customHeight="1">
      <c r="A476" s="1"/>
      <c r="B476" s="2" t="s">
        <v>416</v>
      </c>
      <c r="C476" s="261" t="s">
        <v>417</v>
      </c>
      <c r="D476" s="261"/>
      <c r="E476" s="261"/>
      <c r="F476" s="261"/>
      <c r="G476" s="5"/>
      <c r="H476" s="5"/>
      <c r="I476" s="5"/>
      <c r="J476" s="10" t="s">
        <v>731</v>
      </c>
      <c r="K476" s="262" t="s">
        <v>18</v>
      </c>
      <c r="L476" s="262"/>
      <c r="M476" s="10" t="s">
        <v>18</v>
      </c>
      <c r="N476" s="10"/>
      <c r="O476" s="41" t="s">
        <v>731</v>
      </c>
      <c r="P476" s="10" t="s">
        <v>18</v>
      </c>
    </row>
    <row r="477" spans="1:20" ht="15" customHeight="1">
      <c r="A477" s="1"/>
      <c r="B477" s="9" t="s">
        <v>729</v>
      </c>
      <c r="C477" s="265" t="s">
        <v>730</v>
      </c>
      <c r="D477" s="265"/>
      <c r="E477" s="265"/>
      <c r="F477" s="265"/>
      <c r="G477" s="5"/>
      <c r="H477" s="5"/>
      <c r="I477" s="5"/>
      <c r="J477" s="14" t="s">
        <v>18</v>
      </c>
      <c r="K477" s="266" t="s">
        <v>731</v>
      </c>
      <c r="L477" s="266"/>
      <c r="M477" s="14" t="s">
        <v>18</v>
      </c>
      <c r="N477" s="14"/>
      <c r="O477" s="41" t="s">
        <v>18</v>
      </c>
      <c r="P477" s="10" t="s">
        <v>18</v>
      </c>
    </row>
    <row r="478" spans="1:20" ht="15" customHeight="1">
      <c r="A478" s="1"/>
      <c r="B478" s="2" t="s">
        <v>737</v>
      </c>
      <c r="C478" s="261" t="s">
        <v>730</v>
      </c>
      <c r="D478" s="261"/>
      <c r="E478" s="261"/>
      <c r="F478" s="261"/>
      <c r="G478" s="5"/>
      <c r="H478" s="5"/>
      <c r="I478" s="5"/>
      <c r="J478" s="10" t="s">
        <v>18</v>
      </c>
      <c r="K478" s="262" t="s">
        <v>731</v>
      </c>
      <c r="L478" s="262"/>
      <c r="M478" s="10" t="s">
        <v>18</v>
      </c>
      <c r="N478" s="10"/>
      <c r="O478" s="41" t="s">
        <v>18</v>
      </c>
      <c r="P478" s="10" t="s">
        <v>18</v>
      </c>
    </row>
    <row r="479" spans="1:20" ht="15" customHeight="1">
      <c r="A479" s="1"/>
      <c r="B479" s="9" t="s">
        <v>402</v>
      </c>
      <c r="C479" s="265" t="s">
        <v>387</v>
      </c>
      <c r="D479" s="265"/>
      <c r="E479" s="265"/>
      <c r="F479" s="265"/>
      <c r="G479" s="5"/>
      <c r="H479" s="5"/>
      <c r="I479" s="5"/>
      <c r="J479" s="14" t="s">
        <v>732</v>
      </c>
      <c r="K479" s="266" t="s">
        <v>733</v>
      </c>
      <c r="L479" s="266"/>
      <c r="M479" s="14" t="s">
        <v>18</v>
      </c>
      <c r="N479" s="14"/>
      <c r="O479" s="40">
        <f>O480+O482</f>
        <v>606.55999999999995</v>
      </c>
      <c r="P479" s="10" t="s">
        <v>18</v>
      </c>
    </row>
    <row r="480" spans="1:20" ht="15" customHeight="1">
      <c r="A480" s="1"/>
      <c r="B480" s="2" t="s">
        <v>421</v>
      </c>
      <c r="C480" s="261" t="s">
        <v>387</v>
      </c>
      <c r="D480" s="261"/>
      <c r="E480" s="261"/>
      <c r="F480" s="261"/>
      <c r="G480" s="5"/>
      <c r="H480" s="5"/>
      <c r="I480" s="5"/>
      <c r="J480" s="10" t="s">
        <v>732</v>
      </c>
      <c r="K480" s="262" t="s">
        <v>733</v>
      </c>
      <c r="L480" s="262"/>
      <c r="M480" s="10" t="s">
        <v>18</v>
      </c>
      <c r="N480" s="10"/>
      <c r="O480" s="41">
        <v>380.56</v>
      </c>
      <c r="P480" s="10" t="s">
        <v>18</v>
      </c>
    </row>
    <row r="481" spans="1:20" ht="15" customHeight="1">
      <c r="A481" s="1"/>
      <c r="B481" s="2" t="s">
        <v>414</v>
      </c>
      <c r="C481" s="261" t="s">
        <v>415</v>
      </c>
      <c r="D481" s="261"/>
      <c r="E481" s="261"/>
      <c r="F481" s="261"/>
      <c r="G481" s="5"/>
      <c r="H481" s="5"/>
      <c r="I481" s="5"/>
      <c r="J481" s="10" t="s">
        <v>742</v>
      </c>
      <c r="K481" s="262" t="s">
        <v>743</v>
      </c>
      <c r="L481" s="262"/>
      <c r="M481" s="10" t="s">
        <v>18</v>
      </c>
      <c r="N481" s="10"/>
      <c r="O481" s="41" t="s">
        <v>18</v>
      </c>
      <c r="P481" s="10" t="s">
        <v>18</v>
      </c>
    </row>
    <row r="482" spans="1:20" ht="15" customHeight="1">
      <c r="A482" s="1"/>
      <c r="B482" s="2" t="s">
        <v>421</v>
      </c>
      <c r="C482" s="261" t="s">
        <v>387</v>
      </c>
      <c r="D482" s="261"/>
      <c r="E482" s="261"/>
      <c r="F482" s="261"/>
      <c r="G482" s="5"/>
      <c r="H482" s="5"/>
      <c r="I482" s="5"/>
      <c r="J482" s="10" t="s">
        <v>18</v>
      </c>
      <c r="K482" s="262" t="s">
        <v>18</v>
      </c>
      <c r="L482" s="262"/>
      <c r="M482" s="10" t="s">
        <v>18</v>
      </c>
      <c r="N482" s="10"/>
      <c r="O482" s="41">
        <v>226</v>
      </c>
      <c r="P482" s="10" t="s">
        <v>18</v>
      </c>
    </row>
    <row r="483" spans="1:20" ht="15" customHeight="1">
      <c r="A483" s="1"/>
      <c r="B483" s="2" t="s">
        <v>421</v>
      </c>
      <c r="C483" s="261" t="s">
        <v>387</v>
      </c>
      <c r="D483" s="261"/>
      <c r="E483" s="261"/>
      <c r="F483" s="261"/>
      <c r="G483" s="5"/>
      <c r="H483" s="5"/>
      <c r="I483" s="5"/>
      <c r="J483" s="10" t="s">
        <v>18</v>
      </c>
      <c r="K483" s="262" t="s">
        <v>18</v>
      </c>
      <c r="L483" s="262"/>
      <c r="M483" s="10" t="s">
        <v>18</v>
      </c>
      <c r="N483" s="10"/>
      <c r="O483" s="41" t="s">
        <v>18</v>
      </c>
      <c r="P483" s="10" t="s">
        <v>18</v>
      </c>
    </row>
    <row r="484" spans="1:20" s="38" customFormat="1" ht="15" customHeight="1">
      <c r="A484" s="36"/>
      <c r="B484" s="9" t="s">
        <v>424</v>
      </c>
      <c r="C484" s="265" t="s">
        <v>425</v>
      </c>
      <c r="D484" s="265"/>
      <c r="E484" s="265"/>
      <c r="F484" s="265"/>
      <c r="G484" s="37"/>
      <c r="H484" s="37"/>
      <c r="I484" s="37"/>
      <c r="J484" s="14" t="s">
        <v>744</v>
      </c>
      <c r="K484" s="266" t="s">
        <v>745</v>
      </c>
      <c r="L484" s="266"/>
      <c r="M484" s="14" t="s">
        <v>745</v>
      </c>
      <c r="N484" s="14"/>
      <c r="O484" s="40" t="s">
        <v>744</v>
      </c>
      <c r="P484" s="10" t="s">
        <v>18</v>
      </c>
      <c r="T484" s="53"/>
    </row>
    <row r="485" spans="1:20" ht="15" customHeight="1">
      <c r="A485" s="1"/>
      <c r="B485" s="9" t="s">
        <v>428</v>
      </c>
      <c r="C485" s="265" t="s">
        <v>429</v>
      </c>
      <c r="D485" s="265"/>
      <c r="E485" s="265"/>
      <c r="F485" s="265"/>
      <c r="G485" s="5"/>
      <c r="H485" s="5"/>
      <c r="I485" s="5"/>
      <c r="J485" s="14" t="s">
        <v>744</v>
      </c>
      <c r="K485" s="266" t="s">
        <v>745</v>
      </c>
      <c r="L485" s="266"/>
      <c r="M485" s="14" t="s">
        <v>18</v>
      </c>
      <c r="N485" s="14"/>
      <c r="O485" s="40" t="s">
        <v>744</v>
      </c>
      <c r="P485" s="10" t="s">
        <v>18</v>
      </c>
    </row>
    <row r="486" spans="1:20" s="55" customFormat="1" ht="15" customHeight="1">
      <c r="A486" s="19"/>
      <c r="B486" s="9" t="s">
        <v>746</v>
      </c>
      <c r="C486" s="265" t="s">
        <v>747</v>
      </c>
      <c r="D486" s="265"/>
      <c r="E486" s="265"/>
      <c r="F486" s="265"/>
      <c r="G486" s="5"/>
      <c r="H486" s="5"/>
      <c r="I486" s="5"/>
      <c r="J486" s="14" t="s">
        <v>744</v>
      </c>
      <c r="K486" s="266" t="s">
        <v>745</v>
      </c>
      <c r="L486" s="266"/>
      <c r="M486" s="14" t="s">
        <v>18</v>
      </c>
      <c r="N486" s="14"/>
      <c r="O486" s="40" t="s">
        <v>744</v>
      </c>
      <c r="P486" s="10" t="s">
        <v>18</v>
      </c>
      <c r="T486" s="89"/>
    </row>
    <row r="487" spans="1:20" s="55" customFormat="1" ht="15" customHeight="1">
      <c r="A487" s="19"/>
      <c r="B487" s="2" t="s">
        <v>748</v>
      </c>
      <c r="C487" s="261" t="s">
        <v>749</v>
      </c>
      <c r="D487" s="261"/>
      <c r="E487" s="261"/>
      <c r="F487" s="261"/>
      <c r="G487" s="5"/>
      <c r="H487" s="5"/>
      <c r="I487" s="5"/>
      <c r="J487" s="10" t="s">
        <v>18</v>
      </c>
      <c r="K487" s="262" t="s">
        <v>18</v>
      </c>
      <c r="L487" s="262"/>
      <c r="M487" s="10" t="s">
        <v>18</v>
      </c>
      <c r="N487" s="10"/>
      <c r="O487" s="41" t="s">
        <v>18</v>
      </c>
      <c r="P487" s="10" t="s">
        <v>18</v>
      </c>
      <c r="T487" s="89"/>
    </row>
    <row r="488" spans="1:20" ht="15" customHeight="1">
      <c r="A488" s="1"/>
      <c r="B488" s="2" t="s">
        <v>750</v>
      </c>
      <c r="C488" s="261" t="s">
        <v>751</v>
      </c>
      <c r="D488" s="261"/>
      <c r="E488" s="261"/>
      <c r="F488" s="261"/>
      <c r="G488" s="5"/>
      <c r="H488" s="5"/>
      <c r="I488" s="5"/>
      <c r="J488" s="10" t="s">
        <v>752</v>
      </c>
      <c r="K488" s="262" t="s">
        <v>753</v>
      </c>
      <c r="L488" s="262"/>
      <c r="M488" s="10" t="s">
        <v>18</v>
      </c>
      <c r="N488" s="10"/>
      <c r="O488" s="41" t="s">
        <v>752</v>
      </c>
      <c r="P488" s="10" t="s">
        <v>18</v>
      </c>
    </row>
    <row r="489" spans="1:20" ht="15" customHeight="1">
      <c r="A489" s="1"/>
      <c r="B489" s="2" t="s">
        <v>754</v>
      </c>
      <c r="C489" s="261" t="s">
        <v>755</v>
      </c>
      <c r="D489" s="261"/>
      <c r="E489" s="261"/>
      <c r="F489" s="261"/>
      <c r="G489" s="5"/>
      <c r="H489" s="5"/>
      <c r="I489" s="5"/>
      <c r="J489" s="10" t="s">
        <v>756</v>
      </c>
      <c r="K489" s="262" t="s">
        <v>756</v>
      </c>
      <c r="L489" s="262"/>
      <c r="M489" s="10" t="s">
        <v>18</v>
      </c>
      <c r="N489" s="10"/>
      <c r="O489" s="41" t="s">
        <v>756</v>
      </c>
      <c r="P489" s="10" t="s">
        <v>18</v>
      </c>
    </row>
    <row r="490" spans="1:20" s="38" customFormat="1" ht="15" customHeight="1">
      <c r="A490" s="36"/>
      <c r="B490" s="9" t="s">
        <v>503</v>
      </c>
      <c r="C490" s="265" t="s">
        <v>504</v>
      </c>
      <c r="D490" s="265"/>
      <c r="E490" s="265"/>
      <c r="F490" s="265"/>
      <c r="G490" s="37"/>
      <c r="H490" s="37"/>
      <c r="I490" s="37"/>
      <c r="J490" s="14" t="s">
        <v>757</v>
      </c>
      <c r="K490" s="266" t="s">
        <v>758</v>
      </c>
      <c r="L490" s="266"/>
      <c r="M490" s="14" t="s">
        <v>758</v>
      </c>
      <c r="N490" s="14"/>
      <c r="O490" s="40" t="s">
        <v>757</v>
      </c>
      <c r="P490" s="10" t="s">
        <v>18</v>
      </c>
      <c r="T490" s="53"/>
    </row>
    <row r="491" spans="1:20" ht="15" customHeight="1">
      <c r="A491" s="1"/>
      <c r="B491" s="9" t="s">
        <v>506</v>
      </c>
      <c r="C491" s="265" t="s">
        <v>507</v>
      </c>
      <c r="D491" s="265"/>
      <c r="E491" s="265"/>
      <c r="F491" s="265"/>
      <c r="G491" s="5"/>
      <c r="H491" s="5"/>
      <c r="I491" s="5"/>
      <c r="J491" s="14" t="s">
        <v>757</v>
      </c>
      <c r="K491" s="266" t="s">
        <v>758</v>
      </c>
      <c r="L491" s="266"/>
      <c r="M491" s="14" t="s">
        <v>18</v>
      </c>
      <c r="N491" s="14"/>
      <c r="O491" s="41" t="s">
        <v>757</v>
      </c>
      <c r="P491" s="10" t="s">
        <v>18</v>
      </c>
    </row>
    <row r="492" spans="1:20" ht="15" customHeight="1">
      <c r="A492" s="1"/>
      <c r="B492" s="9" t="s">
        <v>508</v>
      </c>
      <c r="C492" s="265" t="s">
        <v>509</v>
      </c>
      <c r="D492" s="265"/>
      <c r="E492" s="265"/>
      <c r="F492" s="265"/>
      <c r="G492" s="5"/>
      <c r="H492" s="5"/>
      <c r="I492" s="5"/>
      <c r="J492" s="14" t="s">
        <v>757</v>
      </c>
      <c r="K492" s="266" t="s">
        <v>758</v>
      </c>
      <c r="L492" s="266"/>
      <c r="M492" s="14" t="s">
        <v>18</v>
      </c>
      <c r="N492" s="14"/>
      <c r="O492" s="41" t="s">
        <v>757</v>
      </c>
      <c r="P492" s="10" t="s">
        <v>18</v>
      </c>
    </row>
    <row r="493" spans="1:20" ht="15" customHeight="1">
      <c r="A493" s="1"/>
      <c r="B493" s="2" t="s">
        <v>759</v>
      </c>
      <c r="C493" s="261" t="s">
        <v>760</v>
      </c>
      <c r="D493" s="261"/>
      <c r="E493" s="261"/>
      <c r="F493" s="261"/>
      <c r="G493" s="5"/>
      <c r="H493" s="5"/>
      <c r="I493" s="5"/>
      <c r="J493" s="10" t="s">
        <v>18</v>
      </c>
      <c r="K493" s="262" t="s">
        <v>18</v>
      </c>
      <c r="L493" s="262"/>
      <c r="M493" s="10" t="s">
        <v>18</v>
      </c>
      <c r="N493" s="10"/>
      <c r="O493" s="41" t="s">
        <v>18</v>
      </c>
      <c r="P493" s="10" t="s">
        <v>18</v>
      </c>
    </row>
    <row r="494" spans="1:20" ht="15" customHeight="1">
      <c r="A494" s="1"/>
      <c r="B494" s="2" t="s">
        <v>759</v>
      </c>
      <c r="C494" s="261" t="s">
        <v>760</v>
      </c>
      <c r="D494" s="261"/>
      <c r="E494" s="261"/>
      <c r="F494" s="261"/>
      <c r="G494" s="5"/>
      <c r="H494" s="5"/>
      <c r="I494" s="5"/>
      <c r="J494" s="10" t="s">
        <v>18</v>
      </c>
      <c r="K494" s="262" t="s">
        <v>18</v>
      </c>
      <c r="L494" s="262"/>
      <c r="M494" s="10" t="s">
        <v>18</v>
      </c>
      <c r="N494" s="10"/>
      <c r="O494" s="41" t="s">
        <v>18</v>
      </c>
      <c r="P494" s="10" t="s">
        <v>18</v>
      </c>
    </row>
    <row r="495" spans="1:20" ht="15" customHeight="1">
      <c r="A495" s="1"/>
      <c r="B495" s="2" t="s">
        <v>759</v>
      </c>
      <c r="C495" s="261" t="s">
        <v>760</v>
      </c>
      <c r="D495" s="261"/>
      <c r="E495" s="261"/>
      <c r="F495" s="261"/>
      <c r="G495" s="5"/>
      <c r="H495" s="5"/>
      <c r="I495" s="5"/>
      <c r="J495" s="10" t="s">
        <v>761</v>
      </c>
      <c r="K495" s="262" t="s">
        <v>762</v>
      </c>
      <c r="L495" s="262"/>
      <c r="M495" s="10" t="s">
        <v>18</v>
      </c>
      <c r="N495" s="10"/>
      <c r="O495" s="41" t="s">
        <v>761</v>
      </c>
      <c r="P495" s="10" t="s">
        <v>18</v>
      </c>
    </row>
    <row r="496" spans="1:20" ht="15" customHeight="1">
      <c r="A496" s="1"/>
      <c r="B496" s="2" t="s">
        <v>759</v>
      </c>
      <c r="C496" s="261" t="s">
        <v>760</v>
      </c>
      <c r="D496" s="261"/>
      <c r="E496" s="261"/>
      <c r="F496" s="261"/>
      <c r="G496" s="5"/>
      <c r="H496" s="5"/>
      <c r="I496" s="5"/>
      <c r="J496" s="10" t="s">
        <v>763</v>
      </c>
      <c r="K496" s="262" t="s">
        <v>18</v>
      </c>
      <c r="L496" s="262"/>
      <c r="M496" s="10" t="s">
        <v>18</v>
      </c>
      <c r="N496" s="10"/>
      <c r="O496" s="41" t="s">
        <v>763</v>
      </c>
      <c r="P496" s="10" t="s">
        <v>18</v>
      </c>
    </row>
    <row r="497" spans="1:20" ht="15" customHeight="1">
      <c r="A497" s="1"/>
      <c r="B497" s="2" t="s">
        <v>759</v>
      </c>
      <c r="C497" s="261" t="s">
        <v>760</v>
      </c>
      <c r="D497" s="261"/>
      <c r="E497" s="261"/>
      <c r="F497" s="261"/>
      <c r="G497" s="5"/>
      <c r="H497" s="5"/>
      <c r="I497" s="5"/>
      <c r="J497" s="10" t="s">
        <v>18</v>
      </c>
      <c r="K497" s="262" t="s">
        <v>18</v>
      </c>
      <c r="L497" s="262"/>
      <c r="M497" s="10" t="s">
        <v>18</v>
      </c>
      <c r="N497" s="10"/>
      <c r="O497" s="41" t="s">
        <v>18</v>
      </c>
      <c r="P497" s="10" t="s">
        <v>18</v>
      </c>
    </row>
    <row r="498" spans="1:20" ht="15" customHeight="1">
      <c r="A498" s="1"/>
      <c r="B498" s="2" t="s">
        <v>759</v>
      </c>
      <c r="C498" s="261" t="s">
        <v>760</v>
      </c>
      <c r="D498" s="261"/>
      <c r="E498" s="261"/>
      <c r="F498" s="261"/>
      <c r="G498" s="5"/>
      <c r="H498" s="5"/>
      <c r="I498" s="5"/>
      <c r="J498" s="10" t="s">
        <v>18</v>
      </c>
      <c r="K498" s="262" t="s">
        <v>18</v>
      </c>
      <c r="L498" s="262"/>
      <c r="M498" s="10" t="s">
        <v>18</v>
      </c>
      <c r="N498" s="10"/>
      <c r="O498" s="41" t="s">
        <v>18</v>
      </c>
      <c r="P498" s="10" t="s">
        <v>18</v>
      </c>
    </row>
    <row r="499" spans="1:20" ht="15" customHeight="1">
      <c r="A499" s="1"/>
      <c r="B499" s="2" t="s">
        <v>510</v>
      </c>
      <c r="C499" s="261" t="s">
        <v>511</v>
      </c>
      <c r="D499" s="261"/>
      <c r="E499" s="261"/>
      <c r="F499" s="261"/>
      <c r="G499" s="5"/>
      <c r="H499" s="5"/>
      <c r="I499" s="5"/>
      <c r="J499" s="10" t="s">
        <v>764</v>
      </c>
      <c r="K499" s="262" t="s">
        <v>765</v>
      </c>
      <c r="L499" s="262"/>
      <c r="M499" s="10" t="s">
        <v>18</v>
      </c>
      <c r="N499" s="10"/>
      <c r="O499" s="41" t="s">
        <v>764</v>
      </c>
      <c r="P499" s="10" t="s">
        <v>18</v>
      </c>
    </row>
    <row r="500" spans="1:20" ht="15" customHeight="1">
      <c r="A500" s="1"/>
      <c r="B500" s="2" t="s">
        <v>759</v>
      </c>
      <c r="C500" s="261" t="s">
        <v>760</v>
      </c>
      <c r="D500" s="261"/>
      <c r="E500" s="261"/>
      <c r="F500" s="261"/>
      <c r="G500" s="5"/>
      <c r="H500" s="5"/>
      <c r="I500" s="5"/>
      <c r="J500" s="10" t="s">
        <v>18</v>
      </c>
      <c r="K500" s="262" t="s">
        <v>18</v>
      </c>
      <c r="L500" s="262"/>
      <c r="M500" s="10" t="s">
        <v>18</v>
      </c>
      <c r="N500" s="10"/>
      <c r="O500" s="41" t="s">
        <v>18</v>
      </c>
      <c r="P500" s="10" t="s">
        <v>18</v>
      </c>
    </row>
    <row r="501" spans="1:20" ht="15" customHeight="1">
      <c r="A501" s="1"/>
      <c r="B501" s="2" t="s">
        <v>759</v>
      </c>
      <c r="C501" s="261" t="s">
        <v>760</v>
      </c>
      <c r="D501" s="261"/>
      <c r="E501" s="261"/>
      <c r="F501" s="261"/>
      <c r="G501" s="5"/>
      <c r="H501" s="5"/>
      <c r="I501" s="5"/>
      <c r="J501" s="10" t="s">
        <v>18</v>
      </c>
      <c r="K501" s="262" t="s">
        <v>18</v>
      </c>
      <c r="L501" s="262"/>
      <c r="M501" s="10" t="s">
        <v>18</v>
      </c>
      <c r="N501" s="10"/>
      <c r="O501" s="41" t="s">
        <v>18</v>
      </c>
      <c r="P501" s="10" t="s">
        <v>18</v>
      </c>
    </row>
    <row r="502" spans="1:20" ht="15" customHeight="1">
      <c r="A502" s="1"/>
      <c r="B502" s="2" t="s">
        <v>759</v>
      </c>
      <c r="C502" s="261" t="s">
        <v>760</v>
      </c>
      <c r="D502" s="261"/>
      <c r="E502" s="261"/>
      <c r="F502" s="261"/>
      <c r="G502" s="5"/>
      <c r="H502" s="5"/>
      <c r="I502" s="5"/>
      <c r="J502" s="10" t="s">
        <v>18</v>
      </c>
      <c r="K502" s="262" t="s">
        <v>18</v>
      </c>
      <c r="L502" s="262"/>
      <c r="M502" s="10" t="s">
        <v>18</v>
      </c>
      <c r="N502" s="10"/>
      <c r="O502" s="41" t="s">
        <v>18</v>
      </c>
      <c r="P502" s="10" t="s">
        <v>18</v>
      </c>
    </row>
    <row r="503" spans="1:20" ht="15" customHeight="1">
      <c r="A503" s="1"/>
      <c r="B503" s="2" t="s">
        <v>759</v>
      </c>
      <c r="C503" s="261" t="s">
        <v>760</v>
      </c>
      <c r="D503" s="261"/>
      <c r="E503" s="261"/>
      <c r="F503" s="261"/>
      <c r="G503" s="5"/>
      <c r="H503" s="5"/>
      <c r="I503" s="5"/>
      <c r="J503" s="10" t="s">
        <v>18</v>
      </c>
      <c r="K503" s="262" t="s">
        <v>18</v>
      </c>
      <c r="L503" s="262"/>
      <c r="M503" s="10" t="s">
        <v>18</v>
      </c>
      <c r="N503" s="10"/>
      <c r="O503" s="41" t="s">
        <v>18</v>
      </c>
      <c r="P503" s="10" t="s">
        <v>18</v>
      </c>
    </row>
    <row r="504" spans="1:20" ht="15" customHeight="1">
      <c r="A504" s="1"/>
      <c r="B504" s="2" t="s">
        <v>759</v>
      </c>
      <c r="C504" s="261" t="s">
        <v>760</v>
      </c>
      <c r="D504" s="261"/>
      <c r="E504" s="261"/>
      <c r="F504" s="261"/>
      <c r="G504" s="5"/>
      <c r="H504" s="5"/>
      <c r="I504" s="5"/>
      <c r="J504" s="10" t="s">
        <v>766</v>
      </c>
      <c r="K504" s="262" t="s">
        <v>766</v>
      </c>
      <c r="L504" s="262"/>
      <c r="M504" s="10" t="s">
        <v>18</v>
      </c>
      <c r="N504" s="10"/>
      <c r="O504" s="41" t="s">
        <v>766</v>
      </c>
      <c r="P504" s="10" t="s">
        <v>18</v>
      </c>
    </row>
    <row r="505" spans="1:20" ht="15" customHeight="1">
      <c r="A505" s="1"/>
      <c r="B505" s="2" t="s">
        <v>759</v>
      </c>
      <c r="C505" s="261" t="s">
        <v>760</v>
      </c>
      <c r="D505" s="261"/>
      <c r="E505" s="261"/>
      <c r="F505" s="261"/>
      <c r="G505" s="5"/>
      <c r="H505" s="5"/>
      <c r="I505" s="5"/>
      <c r="J505" s="10" t="s">
        <v>767</v>
      </c>
      <c r="K505" s="262" t="s">
        <v>767</v>
      </c>
      <c r="L505" s="262"/>
      <c r="M505" s="10" t="s">
        <v>18</v>
      </c>
      <c r="N505" s="10"/>
      <c r="O505" s="41" t="s">
        <v>767</v>
      </c>
      <c r="P505" s="10" t="s">
        <v>18</v>
      </c>
    </row>
    <row r="506" spans="1:20" s="38" customFormat="1" ht="12.75" customHeight="1">
      <c r="A506" s="36"/>
      <c r="B506" s="9" t="s">
        <v>571</v>
      </c>
      <c r="C506" s="265" t="s">
        <v>572</v>
      </c>
      <c r="D506" s="265"/>
      <c r="E506" s="265"/>
      <c r="F506" s="265"/>
      <c r="G506" s="37"/>
      <c r="H506" s="37"/>
      <c r="I506" s="37"/>
      <c r="J506" s="14" t="s">
        <v>107</v>
      </c>
      <c r="K506" s="266" t="s">
        <v>107</v>
      </c>
      <c r="L506" s="266"/>
      <c r="M506" s="14" t="s">
        <v>107</v>
      </c>
      <c r="N506" s="14"/>
      <c r="O506" s="40" t="s">
        <v>107</v>
      </c>
      <c r="P506" s="10" t="s">
        <v>18</v>
      </c>
      <c r="T506" s="53"/>
    </row>
    <row r="507" spans="1:20" ht="15" customHeight="1">
      <c r="A507" s="1"/>
      <c r="B507" s="9" t="s">
        <v>573</v>
      </c>
      <c r="C507" s="265" t="s">
        <v>46</v>
      </c>
      <c r="D507" s="265"/>
      <c r="E507" s="265"/>
      <c r="F507" s="265"/>
      <c r="G507" s="5"/>
      <c r="H507" s="5"/>
      <c r="I507" s="5"/>
      <c r="J507" s="14" t="s">
        <v>107</v>
      </c>
      <c r="K507" s="266" t="s">
        <v>107</v>
      </c>
      <c r="L507" s="266"/>
      <c r="M507" s="14" t="s">
        <v>18</v>
      </c>
      <c r="N507" s="14"/>
      <c r="O507" s="41" t="s">
        <v>107</v>
      </c>
      <c r="P507" s="10" t="s">
        <v>18</v>
      </c>
    </row>
    <row r="508" spans="1:20" ht="15" customHeight="1">
      <c r="A508" s="1"/>
      <c r="B508" s="9" t="s">
        <v>574</v>
      </c>
      <c r="C508" s="265" t="s">
        <v>575</v>
      </c>
      <c r="D508" s="265"/>
      <c r="E508" s="265"/>
      <c r="F508" s="265"/>
      <c r="G508" s="5"/>
      <c r="H508" s="5"/>
      <c r="I508" s="5"/>
      <c r="J508" s="14" t="s">
        <v>107</v>
      </c>
      <c r="K508" s="266" t="s">
        <v>107</v>
      </c>
      <c r="L508" s="266"/>
      <c r="M508" s="14" t="s">
        <v>18</v>
      </c>
      <c r="N508" s="14"/>
      <c r="O508" s="41" t="s">
        <v>107</v>
      </c>
      <c r="P508" s="10" t="s">
        <v>18</v>
      </c>
    </row>
    <row r="509" spans="1:20" ht="15" customHeight="1">
      <c r="A509" s="1"/>
      <c r="B509" s="2" t="s">
        <v>576</v>
      </c>
      <c r="C509" s="261" t="s">
        <v>577</v>
      </c>
      <c r="D509" s="261"/>
      <c r="E509" s="261"/>
      <c r="F509" s="261"/>
      <c r="G509" s="5"/>
      <c r="H509" s="5"/>
      <c r="I509" s="5"/>
      <c r="J509" s="10" t="s">
        <v>107</v>
      </c>
      <c r="K509" s="262" t="s">
        <v>107</v>
      </c>
      <c r="L509" s="262"/>
      <c r="M509" s="10" t="s">
        <v>18</v>
      </c>
      <c r="N509" s="10"/>
      <c r="O509" s="41" t="s">
        <v>107</v>
      </c>
      <c r="P509" s="10" t="s">
        <v>18</v>
      </c>
    </row>
    <row r="510" spans="1:20" ht="15" customHeight="1">
      <c r="A510" s="1"/>
      <c r="B510" s="9" t="s">
        <v>434</v>
      </c>
      <c r="C510" s="265" t="s">
        <v>435</v>
      </c>
      <c r="D510" s="265"/>
      <c r="E510" s="265"/>
      <c r="F510" s="265"/>
      <c r="G510" s="5"/>
      <c r="H510" s="5"/>
      <c r="I510" s="5"/>
      <c r="J510" s="14" t="s">
        <v>768</v>
      </c>
      <c r="K510" s="266" t="s">
        <v>101</v>
      </c>
      <c r="L510" s="266"/>
      <c r="M510" s="14" t="s">
        <v>101</v>
      </c>
      <c r="N510" s="14"/>
      <c r="O510" s="41" t="s">
        <v>768</v>
      </c>
      <c r="P510" s="10" t="s">
        <v>18</v>
      </c>
    </row>
    <row r="511" spans="1:20" ht="15" customHeight="1">
      <c r="A511" s="1"/>
      <c r="B511" s="9" t="s">
        <v>514</v>
      </c>
      <c r="C511" s="265" t="s">
        <v>515</v>
      </c>
      <c r="D511" s="265"/>
      <c r="E511" s="265"/>
      <c r="F511" s="265"/>
      <c r="G511" s="5"/>
      <c r="H511" s="5"/>
      <c r="I511" s="5"/>
      <c r="J511" s="14" t="s">
        <v>18</v>
      </c>
      <c r="K511" s="266" t="s">
        <v>673</v>
      </c>
      <c r="L511" s="266"/>
      <c r="M511" s="14" t="s">
        <v>673</v>
      </c>
      <c r="N511" s="14"/>
      <c r="O511" s="41" t="s">
        <v>18</v>
      </c>
      <c r="P511" s="10" t="s">
        <v>18</v>
      </c>
    </row>
    <row r="512" spans="1:20" ht="15" customHeight="1">
      <c r="A512" s="1"/>
      <c r="B512" s="9" t="s">
        <v>517</v>
      </c>
      <c r="C512" s="265" t="s">
        <v>518</v>
      </c>
      <c r="D512" s="265"/>
      <c r="E512" s="265"/>
      <c r="F512" s="265"/>
      <c r="G512" s="5"/>
      <c r="H512" s="5"/>
      <c r="I512" s="5"/>
      <c r="J512" s="14" t="s">
        <v>18</v>
      </c>
      <c r="K512" s="266" t="s">
        <v>673</v>
      </c>
      <c r="L512" s="266"/>
      <c r="M512" s="14" t="s">
        <v>18</v>
      </c>
      <c r="N512" s="14"/>
      <c r="O512" s="41" t="s">
        <v>18</v>
      </c>
      <c r="P512" s="10" t="s">
        <v>18</v>
      </c>
    </row>
    <row r="513" spans="1:16" ht="15" customHeight="1">
      <c r="A513" s="1"/>
      <c r="B513" s="9" t="s">
        <v>519</v>
      </c>
      <c r="C513" s="265" t="s">
        <v>520</v>
      </c>
      <c r="D513" s="265"/>
      <c r="E513" s="265"/>
      <c r="F513" s="265"/>
      <c r="G513" s="5"/>
      <c r="H513" s="5"/>
      <c r="I513" s="5"/>
      <c r="J513" s="14" t="s">
        <v>18</v>
      </c>
      <c r="K513" s="266" t="s">
        <v>673</v>
      </c>
      <c r="L513" s="266"/>
      <c r="M513" s="14" t="s">
        <v>18</v>
      </c>
      <c r="N513" s="14"/>
      <c r="O513" s="41" t="s">
        <v>18</v>
      </c>
      <c r="P513" s="10" t="s">
        <v>18</v>
      </c>
    </row>
    <row r="514" spans="1:16" ht="15.75" customHeight="1">
      <c r="A514" s="1"/>
      <c r="B514" s="2" t="s">
        <v>523</v>
      </c>
      <c r="C514" s="261" t="s">
        <v>520</v>
      </c>
      <c r="D514" s="261"/>
      <c r="E514" s="261"/>
      <c r="F514" s="261"/>
      <c r="G514" s="5"/>
      <c r="H514" s="5"/>
      <c r="I514" s="5"/>
      <c r="J514" s="10" t="s">
        <v>18</v>
      </c>
      <c r="K514" s="262" t="s">
        <v>673</v>
      </c>
      <c r="L514" s="262"/>
      <c r="M514" s="10" t="s">
        <v>18</v>
      </c>
      <c r="N514" s="10"/>
      <c r="O514" s="41" t="s">
        <v>18</v>
      </c>
      <c r="P514" s="10" t="s">
        <v>18</v>
      </c>
    </row>
    <row r="515" spans="1:16" ht="15" customHeight="1">
      <c r="A515" s="1"/>
      <c r="B515" s="9" t="s">
        <v>438</v>
      </c>
      <c r="C515" s="265" t="s">
        <v>439</v>
      </c>
      <c r="D515" s="265"/>
      <c r="E515" s="265"/>
      <c r="F515" s="265"/>
      <c r="G515" s="5"/>
      <c r="H515" s="5"/>
      <c r="I515" s="5"/>
      <c r="J515" s="14" t="s">
        <v>768</v>
      </c>
      <c r="K515" s="266" t="s">
        <v>769</v>
      </c>
      <c r="L515" s="266"/>
      <c r="M515" s="14" t="s">
        <v>769</v>
      </c>
      <c r="N515" s="14"/>
      <c r="O515" s="41" t="s">
        <v>768</v>
      </c>
      <c r="P515" s="10" t="s">
        <v>18</v>
      </c>
    </row>
    <row r="516" spans="1:16" ht="15" customHeight="1">
      <c r="A516" s="1"/>
      <c r="B516" s="9" t="s">
        <v>440</v>
      </c>
      <c r="C516" s="265" t="s">
        <v>441</v>
      </c>
      <c r="D516" s="265"/>
      <c r="E516" s="265"/>
      <c r="F516" s="265"/>
      <c r="G516" s="5"/>
      <c r="H516" s="5"/>
      <c r="I516" s="5"/>
      <c r="J516" s="14" t="s">
        <v>449</v>
      </c>
      <c r="K516" s="266" t="s">
        <v>449</v>
      </c>
      <c r="L516" s="266"/>
      <c r="M516" s="14" t="s">
        <v>18</v>
      </c>
      <c r="N516" s="14"/>
      <c r="O516" s="41" t="s">
        <v>449</v>
      </c>
      <c r="P516" s="10" t="s">
        <v>18</v>
      </c>
    </row>
    <row r="517" spans="1:16" ht="15" customHeight="1">
      <c r="A517" s="1"/>
      <c r="B517" s="9" t="s">
        <v>444</v>
      </c>
      <c r="C517" s="265" t="s">
        <v>445</v>
      </c>
      <c r="D517" s="265"/>
      <c r="E517" s="265"/>
      <c r="F517" s="265"/>
      <c r="G517" s="5"/>
      <c r="H517" s="5"/>
      <c r="I517" s="5"/>
      <c r="J517" s="14" t="s">
        <v>449</v>
      </c>
      <c r="K517" s="266" t="s">
        <v>449</v>
      </c>
      <c r="L517" s="266"/>
      <c r="M517" s="14" t="s">
        <v>18</v>
      </c>
      <c r="N517" s="14"/>
      <c r="O517" s="41" t="s">
        <v>449</v>
      </c>
      <c r="P517" s="10" t="s">
        <v>18</v>
      </c>
    </row>
    <row r="518" spans="1:16" ht="15" customHeight="1">
      <c r="A518" s="1"/>
      <c r="B518" s="2" t="s">
        <v>446</v>
      </c>
      <c r="C518" s="261" t="s">
        <v>770</v>
      </c>
      <c r="D518" s="261"/>
      <c r="E518" s="261"/>
      <c r="F518" s="261"/>
      <c r="G518" s="5"/>
      <c r="H518" s="5"/>
      <c r="I518" s="5"/>
      <c r="J518" s="10" t="s">
        <v>449</v>
      </c>
      <c r="K518" s="262" t="s">
        <v>449</v>
      </c>
      <c r="L518" s="262"/>
      <c r="M518" s="10" t="s">
        <v>18</v>
      </c>
      <c r="N518" s="10"/>
      <c r="O518" s="41" t="s">
        <v>449</v>
      </c>
      <c r="P518" s="10" t="s">
        <v>18</v>
      </c>
    </row>
    <row r="519" spans="1:16" ht="15" customHeight="1">
      <c r="A519" s="1"/>
      <c r="B519" s="9" t="s">
        <v>450</v>
      </c>
      <c r="C519" s="265" t="s">
        <v>451</v>
      </c>
      <c r="D519" s="265"/>
      <c r="E519" s="265"/>
      <c r="F519" s="265"/>
      <c r="G519" s="5"/>
      <c r="H519" s="5"/>
      <c r="I519" s="5"/>
      <c r="J519" s="14" t="s">
        <v>18</v>
      </c>
      <c r="K519" s="266" t="s">
        <v>18</v>
      </c>
      <c r="L519" s="266"/>
      <c r="M519" s="14" t="s">
        <v>18</v>
      </c>
      <c r="N519" s="14"/>
      <c r="O519" s="41" t="s">
        <v>18</v>
      </c>
      <c r="P519" s="10" t="s">
        <v>18</v>
      </c>
    </row>
    <row r="520" spans="1:16" ht="15" customHeight="1">
      <c r="A520" s="1"/>
      <c r="B520" s="9" t="s">
        <v>529</v>
      </c>
      <c r="C520" s="265" t="s">
        <v>530</v>
      </c>
      <c r="D520" s="265"/>
      <c r="E520" s="265"/>
      <c r="F520" s="265"/>
      <c r="G520" s="5"/>
      <c r="H520" s="5"/>
      <c r="I520" s="5"/>
      <c r="J520" s="14" t="s">
        <v>18</v>
      </c>
      <c r="K520" s="266" t="s">
        <v>18</v>
      </c>
      <c r="L520" s="266"/>
      <c r="M520" s="14" t="s">
        <v>18</v>
      </c>
      <c r="N520" s="14"/>
      <c r="O520" s="41" t="s">
        <v>18</v>
      </c>
      <c r="P520" s="10" t="s">
        <v>18</v>
      </c>
    </row>
    <row r="521" spans="1:16" ht="15" customHeight="1">
      <c r="A521" s="1"/>
      <c r="B521" s="2" t="s">
        <v>537</v>
      </c>
      <c r="C521" s="261" t="s">
        <v>538</v>
      </c>
      <c r="D521" s="261"/>
      <c r="E521" s="261"/>
      <c r="F521" s="261"/>
      <c r="G521" s="5"/>
      <c r="H521" s="5"/>
      <c r="I521" s="5"/>
      <c r="J521" s="10" t="s">
        <v>18</v>
      </c>
      <c r="K521" s="262" t="s">
        <v>18</v>
      </c>
      <c r="L521" s="262"/>
      <c r="M521" s="10" t="s">
        <v>18</v>
      </c>
      <c r="N521" s="10"/>
      <c r="O521" s="41" t="s">
        <v>18</v>
      </c>
      <c r="P521" s="10" t="s">
        <v>18</v>
      </c>
    </row>
    <row r="522" spans="1:16" ht="15" customHeight="1">
      <c r="A522" s="1"/>
      <c r="B522" s="9" t="s">
        <v>555</v>
      </c>
      <c r="C522" s="265" t="s">
        <v>556</v>
      </c>
      <c r="D522" s="265"/>
      <c r="E522" s="265"/>
      <c r="F522" s="265"/>
      <c r="G522" s="5"/>
      <c r="H522" s="5"/>
      <c r="I522" s="5"/>
      <c r="J522" s="14" t="s">
        <v>771</v>
      </c>
      <c r="K522" s="266" t="s">
        <v>772</v>
      </c>
      <c r="L522" s="266"/>
      <c r="M522" s="14" t="s">
        <v>18</v>
      </c>
      <c r="N522" s="14"/>
      <c r="O522" s="41" t="s">
        <v>771</v>
      </c>
      <c r="P522" s="10" t="s">
        <v>18</v>
      </c>
    </row>
    <row r="523" spans="1:16" ht="15" customHeight="1">
      <c r="A523" s="1"/>
      <c r="B523" s="9" t="s">
        <v>559</v>
      </c>
      <c r="C523" s="265" t="s">
        <v>560</v>
      </c>
      <c r="D523" s="265"/>
      <c r="E523" s="265"/>
      <c r="F523" s="265"/>
      <c r="G523" s="5"/>
      <c r="H523" s="5"/>
      <c r="I523" s="5"/>
      <c r="J523" s="14" t="s">
        <v>771</v>
      </c>
      <c r="K523" s="266" t="s">
        <v>772</v>
      </c>
      <c r="L523" s="266"/>
      <c r="M523" s="14" t="s">
        <v>18</v>
      </c>
      <c r="N523" s="14"/>
      <c r="O523" s="41" t="s">
        <v>771</v>
      </c>
      <c r="P523" s="10" t="s">
        <v>18</v>
      </c>
    </row>
    <row r="524" spans="1:16" ht="15" customHeight="1">
      <c r="A524" s="1"/>
      <c r="B524" s="2" t="s">
        <v>561</v>
      </c>
      <c r="C524" s="261" t="s">
        <v>560</v>
      </c>
      <c r="D524" s="261"/>
      <c r="E524" s="261"/>
      <c r="F524" s="261"/>
      <c r="G524" s="5"/>
      <c r="H524" s="5"/>
      <c r="I524" s="5"/>
      <c r="J524" s="10" t="s">
        <v>771</v>
      </c>
      <c r="K524" s="262" t="s">
        <v>772</v>
      </c>
      <c r="L524" s="262"/>
      <c r="M524" s="10" t="s">
        <v>18</v>
      </c>
      <c r="N524" s="10"/>
      <c r="O524" s="41" t="s">
        <v>771</v>
      </c>
      <c r="P524" s="10" t="s">
        <v>18</v>
      </c>
    </row>
    <row r="525" spans="1:16" ht="15" customHeight="1">
      <c r="A525" s="1"/>
      <c r="B525" s="9" t="s">
        <v>471</v>
      </c>
      <c r="C525" s="265" t="s">
        <v>472</v>
      </c>
      <c r="D525" s="265"/>
      <c r="E525" s="265"/>
      <c r="F525" s="265"/>
      <c r="G525" s="5"/>
      <c r="H525" s="5"/>
      <c r="I525" s="5"/>
      <c r="J525" s="14" t="s">
        <v>18</v>
      </c>
      <c r="K525" s="266" t="s">
        <v>18</v>
      </c>
      <c r="L525" s="266"/>
      <c r="M525" s="14" t="s">
        <v>18</v>
      </c>
      <c r="N525" s="14"/>
      <c r="O525" s="41" t="s">
        <v>18</v>
      </c>
      <c r="P525" s="10" t="s">
        <v>18</v>
      </c>
    </row>
    <row r="526" spans="1:16" ht="15" customHeight="1">
      <c r="A526" s="1"/>
      <c r="B526" s="9" t="s">
        <v>473</v>
      </c>
      <c r="C526" s="265" t="s">
        <v>474</v>
      </c>
      <c r="D526" s="265"/>
      <c r="E526" s="265"/>
      <c r="F526" s="265"/>
      <c r="G526" s="5"/>
      <c r="H526" s="5"/>
      <c r="I526" s="5"/>
      <c r="J526" s="14" t="s">
        <v>18</v>
      </c>
      <c r="K526" s="266" t="s">
        <v>18</v>
      </c>
      <c r="L526" s="266"/>
      <c r="M526" s="14" t="s">
        <v>18</v>
      </c>
      <c r="N526" s="14"/>
      <c r="O526" s="41" t="s">
        <v>18</v>
      </c>
      <c r="P526" s="10" t="s">
        <v>18</v>
      </c>
    </row>
    <row r="527" spans="1:16" ht="15" customHeight="1">
      <c r="A527" s="1"/>
      <c r="B527" s="9" t="s">
        <v>475</v>
      </c>
      <c r="C527" s="265" t="s">
        <v>474</v>
      </c>
      <c r="D527" s="265"/>
      <c r="E527" s="265"/>
      <c r="F527" s="265"/>
      <c r="G527" s="5"/>
      <c r="H527" s="5"/>
      <c r="I527" s="5"/>
      <c r="J527" s="14" t="s">
        <v>18</v>
      </c>
      <c r="K527" s="266" t="s">
        <v>18</v>
      </c>
      <c r="L527" s="266"/>
      <c r="M527" s="14" t="s">
        <v>18</v>
      </c>
      <c r="N527" s="14"/>
      <c r="O527" s="41" t="s">
        <v>18</v>
      </c>
      <c r="P527" s="10" t="s">
        <v>18</v>
      </c>
    </row>
    <row r="528" spans="1:16" ht="15" customHeight="1">
      <c r="A528" s="1"/>
      <c r="B528" s="2" t="s">
        <v>476</v>
      </c>
      <c r="C528" s="261" t="s">
        <v>474</v>
      </c>
      <c r="D528" s="261"/>
      <c r="E528" s="261"/>
      <c r="F528" s="261"/>
      <c r="G528" s="5"/>
      <c r="H528" s="5"/>
      <c r="I528" s="5"/>
      <c r="J528" s="10" t="s">
        <v>18</v>
      </c>
      <c r="K528" s="262" t="s">
        <v>18</v>
      </c>
      <c r="L528" s="262"/>
      <c r="M528" s="10" t="s">
        <v>18</v>
      </c>
      <c r="N528" s="10"/>
      <c r="O528" s="41" t="s">
        <v>18</v>
      </c>
      <c r="P528" s="10" t="s">
        <v>18</v>
      </c>
    </row>
    <row r="529" spans="1:20" ht="15" customHeight="1">
      <c r="A529" s="1"/>
      <c r="B529" s="2" t="s">
        <v>476</v>
      </c>
      <c r="C529" s="261" t="s">
        <v>474</v>
      </c>
      <c r="D529" s="261"/>
      <c r="E529" s="261"/>
      <c r="F529" s="261"/>
      <c r="G529" s="5"/>
      <c r="H529" s="5"/>
      <c r="I529" s="5"/>
      <c r="J529" s="10" t="s">
        <v>18</v>
      </c>
      <c r="K529" s="262" t="s">
        <v>18</v>
      </c>
      <c r="L529" s="262"/>
      <c r="M529" s="10" t="s">
        <v>18</v>
      </c>
      <c r="N529" s="10"/>
      <c r="O529" s="41" t="s">
        <v>18</v>
      </c>
      <c r="P529" s="10" t="s">
        <v>18</v>
      </c>
    </row>
    <row r="530" spans="1:20" ht="15" customHeight="1">
      <c r="A530" s="1"/>
      <c r="B530" s="2" t="s">
        <v>476</v>
      </c>
      <c r="C530" s="261" t="s">
        <v>474</v>
      </c>
      <c r="D530" s="261"/>
      <c r="E530" s="261"/>
      <c r="F530" s="261"/>
      <c r="G530" s="5"/>
      <c r="H530" s="5"/>
      <c r="I530" s="5"/>
      <c r="J530" s="10" t="s">
        <v>18</v>
      </c>
      <c r="K530" s="262" t="s">
        <v>18</v>
      </c>
      <c r="L530" s="262"/>
      <c r="M530" s="10" t="s">
        <v>18</v>
      </c>
      <c r="N530" s="10"/>
      <c r="O530" s="41" t="s">
        <v>18</v>
      </c>
      <c r="P530" s="10" t="s">
        <v>18</v>
      </c>
    </row>
    <row r="531" spans="1:20" ht="12.95" customHeight="1">
      <c r="A531" s="1"/>
      <c r="B531" s="271" t="s">
        <v>113</v>
      </c>
      <c r="C531" s="271"/>
      <c r="D531" s="271"/>
      <c r="E531" s="271"/>
      <c r="F531" s="271"/>
      <c r="G531" s="271"/>
      <c r="H531" s="271"/>
      <c r="I531" s="7"/>
      <c r="J531" s="12" t="s">
        <v>773</v>
      </c>
      <c r="K531" s="272" t="s">
        <v>115</v>
      </c>
      <c r="L531" s="272"/>
      <c r="M531" s="12" t="s">
        <v>115</v>
      </c>
      <c r="N531" s="12"/>
      <c r="O531" s="76">
        <f>O532</f>
        <v>1125</v>
      </c>
      <c r="P531" s="77">
        <f>P532</f>
        <v>82.486472218556159</v>
      </c>
    </row>
    <row r="532" spans="1:20" ht="12.95" customHeight="1">
      <c r="A532" s="1"/>
      <c r="B532" s="269" t="s">
        <v>13</v>
      </c>
      <c r="C532" s="269"/>
      <c r="D532" s="269"/>
      <c r="E532" s="269"/>
      <c r="F532" s="269"/>
      <c r="G532" s="269"/>
      <c r="H532" s="269"/>
      <c r="I532" s="8"/>
      <c r="J532" s="13" t="s">
        <v>773</v>
      </c>
      <c r="K532" s="270" t="s">
        <v>115</v>
      </c>
      <c r="L532" s="270"/>
      <c r="M532" s="13" t="s">
        <v>115</v>
      </c>
      <c r="N532" s="13"/>
      <c r="O532" s="48">
        <f>O533</f>
        <v>1125</v>
      </c>
      <c r="P532" s="49">
        <f>O532/M532*100</f>
        <v>82.486472218556159</v>
      </c>
    </row>
    <row r="533" spans="1:20" s="38" customFormat="1" ht="15" customHeight="1">
      <c r="A533" s="36"/>
      <c r="B533" s="9" t="s">
        <v>126</v>
      </c>
      <c r="C533" s="265" t="s">
        <v>127</v>
      </c>
      <c r="D533" s="265"/>
      <c r="E533" s="265"/>
      <c r="F533" s="265"/>
      <c r="G533" s="37"/>
      <c r="H533" s="37"/>
      <c r="I533" s="37"/>
      <c r="J533" s="14" t="s">
        <v>773</v>
      </c>
      <c r="K533" s="266" t="s">
        <v>115</v>
      </c>
      <c r="L533" s="266"/>
      <c r="M533" s="14" t="s">
        <v>115</v>
      </c>
      <c r="N533" s="14"/>
      <c r="O533" s="40">
        <f>O534+O551</f>
        <v>1125</v>
      </c>
      <c r="P533" s="54">
        <f>O533/M533*100</f>
        <v>82.486472218556159</v>
      </c>
      <c r="T533" s="53"/>
    </row>
    <row r="534" spans="1:20" s="38" customFormat="1" ht="15" customHeight="1">
      <c r="A534" s="36"/>
      <c r="B534" s="60" t="s">
        <v>166</v>
      </c>
      <c r="C534" s="267" t="s">
        <v>167</v>
      </c>
      <c r="D534" s="267"/>
      <c r="E534" s="267"/>
      <c r="F534" s="267"/>
      <c r="G534" s="37"/>
      <c r="H534" s="37"/>
      <c r="I534" s="37"/>
      <c r="J534" s="61" t="s">
        <v>774</v>
      </c>
      <c r="K534" s="268" t="s">
        <v>775</v>
      </c>
      <c r="L534" s="268"/>
      <c r="M534" s="61" t="s">
        <v>775</v>
      </c>
      <c r="N534" s="61"/>
      <c r="O534" s="66">
        <v>885</v>
      </c>
      <c r="P534" s="67" t="s">
        <v>18</v>
      </c>
      <c r="T534" s="53"/>
    </row>
    <row r="535" spans="1:20" s="38" customFormat="1" ht="15" customHeight="1">
      <c r="A535" s="36"/>
      <c r="B535" s="9" t="s">
        <v>170</v>
      </c>
      <c r="C535" s="265" t="s">
        <v>171</v>
      </c>
      <c r="D535" s="265"/>
      <c r="E535" s="265"/>
      <c r="F535" s="265"/>
      <c r="G535" s="37"/>
      <c r="H535" s="37"/>
      <c r="I535" s="37"/>
      <c r="J535" s="14" t="s">
        <v>114</v>
      </c>
      <c r="K535" s="266" t="s">
        <v>776</v>
      </c>
      <c r="L535" s="266"/>
      <c r="M535" s="14" t="s">
        <v>18</v>
      </c>
      <c r="N535" s="14"/>
      <c r="O535" s="40" t="s">
        <v>114</v>
      </c>
      <c r="P535" s="67" t="s">
        <v>18</v>
      </c>
      <c r="T535" s="53"/>
    </row>
    <row r="536" spans="1:20" ht="15" customHeight="1">
      <c r="A536" s="1"/>
      <c r="B536" s="68" t="s">
        <v>174</v>
      </c>
      <c r="C536" s="263" t="s">
        <v>175</v>
      </c>
      <c r="D536" s="263"/>
      <c r="E536" s="263"/>
      <c r="F536" s="263"/>
      <c r="G536" s="5"/>
      <c r="H536" s="5"/>
      <c r="I536" s="5"/>
      <c r="J536" s="69" t="s">
        <v>18</v>
      </c>
      <c r="K536" s="264" t="s">
        <v>777</v>
      </c>
      <c r="L536" s="264"/>
      <c r="M536" s="69" t="s">
        <v>18</v>
      </c>
      <c r="N536" s="69"/>
      <c r="O536" s="41">
        <v>300</v>
      </c>
      <c r="P536" s="10" t="s">
        <v>18</v>
      </c>
    </row>
    <row r="537" spans="1:20" ht="15" customHeight="1">
      <c r="A537" s="1"/>
      <c r="B537" s="68" t="s">
        <v>182</v>
      </c>
      <c r="C537" s="263" t="s">
        <v>183</v>
      </c>
      <c r="D537" s="263"/>
      <c r="E537" s="263"/>
      <c r="F537" s="263"/>
      <c r="G537" s="5"/>
      <c r="H537" s="5"/>
      <c r="I537" s="5"/>
      <c r="J537" s="69" t="s">
        <v>114</v>
      </c>
      <c r="K537" s="264" t="s">
        <v>114</v>
      </c>
      <c r="L537" s="264"/>
      <c r="M537" s="69" t="s">
        <v>18</v>
      </c>
      <c r="N537" s="69"/>
      <c r="O537" s="41" t="s">
        <v>114</v>
      </c>
      <c r="P537" s="10" t="s">
        <v>18</v>
      </c>
    </row>
    <row r="538" spans="1:20" ht="15" customHeight="1">
      <c r="A538" s="1"/>
      <c r="B538" s="2" t="s">
        <v>204</v>
      </c>
      <c r="C538" s="261" t="s">
        <v>205</v>
      </c>
      <c r="D538" s="261"/>
      <c r="E538" s="261"/>
      <c r="F538" s="261"/>
      <c r="G538" s="5"/>
      <c r="H538" s="5"/>
      <c r="I538" s="5"/>
      <c r="J538" s="10" t="s">
        <v>114</v>
      </c>
      <c r="K538" s="262" t="s">
        <v>114</v>
      </c>
      <c r="L538" s="262"/>
      <c r="M538" s="10" t="s">
        <v>18</v>
      </c>
      <c r="N538" s="10"/>
      <c r="O538" s="41" t="s">
        <v>114</v>
      </c>
      <c r="P538" s="10" t="s">
        <v>18</v>
      </c>
    </row>
    <row r="539" spans="1:20" ht="15" customHeight="1">
      <c r="A539" s="1"/>
      <c r="B539" s="2" t="s">
        <v>185</v>
      </c>
      <c r="C539" s="261" t="s">
        <v>186</v>
      </c>
      <c r="D539" s="261"/>
      <c r="E539" s="261"/>
      <c r="F539" s="261"/>
      <c r="G539" s="5"/>
      <c r="H539" s="5"/>
      <c r="I539" s="5"/>
      <c r="J539" s="10" t="s">
        <v>18</v>
      </c>
      <c r="K539" s="262" t="s">
        <v>777</v>
      </c>
      <c r="L539" s="262"/>
      <c r="M539" s="10" t="s">
        <v>18</v>
      </c>
      <c r="N539" s="10"/>
      <c r="O539" s="41" t="s">
        <v>18</v>
      </c>
      <c r="P539" s="10" t="s">
        <v>18</v>
      </c>
    </row>
    <row r="540" spans="1:20" s="38" customFormat="1" ht="15" customHeight="1">
      <c r="A540" s="36"/>
      <c r="B540" s="9" t="s">
        <v>215</v>
      </c>
      <c r="C540" s="265" t="s">
        <v>216</v>
      </c>
      <c r="D540" s="265"/>
      <c r="E540" s="265"/>
      <c r="F540" s="265"/>
      <c r="G540" s="37"/>
      <c r="H540" s="37"/>
      <c r="I540" s="37"/>
      <c r="J540" s="14" t="s">
        <v>488</v>
      </c>
      <c r="K540" s="266" t="s">
        <v>488</v>
      </c>
      <c r="L540" s="266"/>
      <c r="M540" s="14" t="s">
        <v>18</v>
      </c>
      <c r="N540" s="14"/>
      <c r="O540" s="40" t="s">
        <v>488</v>
      </c>
      <c r="P540" s="67" t="s">
        <v>18</v>
      </c>
      <c r="T540" s="53"/>
    </row>
    <row r="541" spans="1:20" ht="15" customHeight="1">
      <c r="A541" s="1"/>
      <c r="B541" s="68" t="s">
        <v>219</v>
      </c>
      <c r="C541" s="263" t="s">
        <v>220</v>
      </c>
      <c r="D541" s="263"/>
      <c r="E541" s="263"/>
      <c r="F541" s="263"/>
      <c r="G541" s="5"/>
      <c r="H541" s="5"/>
      <c r="I541" s="5"/>
      <c r="J541" s="69" t="s">
        <v>488</v>
      </c>
      <c r="K541" s="264" t="s">
        <v>488</v>
      </c>
      <c r="L541" s="264"/>
      <c r="M541" s="69" t="s">
        <v>18</v>
      </c>
      <c r="N541" s="69"/>
      <c r="O541" s="41" t="s">
        <v>488</v>
      </c>
      <c r="P541" s="10" t="s">
        <v>18</v>
      </c>
    </row>
    <row r="542" spans="1:20" s="55" customFormat="1" ht="15" customHeight="1">
      <c r="A542" s="19"/>
      <c r="B542" s="2" t="s">
        <v>245</v>
      </c>
      <c r="C542" s="261" t="s">
        <v>246</v>
      </c>
      <c r="D542" s="261"/>
      <c r="E542" s="261"/>
      <c r="F542" s="261"/>
      <c r="G542" s="5"/>
      <c r="H542" s="5"/>
      <c r="I542" s="5"/>
      <c r="J542" s="10" t="s">
        <v>488</v>
      </c>
      <c r="K542" s="262" t="s">
        <v>488</v>
      </c>
      <c r="L542" s="262"/>
      <c r="M542" s="10" t="s">
        <v>18</v>
      </c>
      <c r="N542" s="10"/>
      <c r="O542" s="41" t="s">
        <v>488</v>
      </c>
      <c r="P542" s="10" t="s">
        <v>18</v>
      </c>
      <c r="T542" s="89"/>
    </row>
    <row r="543" spans="1:20" s="73" customFormat="1" ht="15" customHeight="1">
      <c r="A543" s="39"/>
      <c r="B543" s="9" t="s">
        <v>278</v>
      </c>
      <c r="C543" s="265" t="s">
        <v>279</v>
      </c>
      <c r="D543" s="265"/>
      <c r="E543" s="265"/>
      <c r="F543" s="265"/>
      <c r="G543" s="37"/>
      <c r="H543" s="37"/>
      <c r="I543" s="37"/>
      <c r="J543" s="14" t="s">
        <v>18</v>
      </c>
      <c r="K543" s="266" t="s">
        <v>18</v>
      </c>
      <c r="L543" s="266"/>
      <c r="M543" s="14" t="s">
        <v>18</v>
      </c>
      <c r="N543" s="14"/>
      <c r="O543" s="40" t="s">
        <v>18</v>
      </c>
      <c r="P543" s="67" t="s">
        <v>18</v>
      </c>
      <c r="T543" s="74"/>
    </row>
    <row r="544" spans="1:20" ht="15" customHeight="1">
      <c r="A544" s="1"/>
      <c r="B544" s="68" t="s">
        <v>309</v>
      </c>
      <c r="C544" s="263" t="s">
        <v>310</v>
      </c>
      <c r="D544" s="263"/>
      <c r="E544" s="263"/>
      <c r="F544" s="263"/>
      <c r="G544" s="5"/>
      <c r="H544" s="5"/>
      <c r="I544" s="5"/>
      <c r="J544" s="69" t="s">
        <v>18</v>
      </c>
      <c r="K544" s="264" t="s">
        <v>18</v>
      </c>
      <c r="L544" s="264"/>
      <c r="M544" s="69" t="s">
        <v>18</v>
      </c>
      <c r="N544" s="69"/>
      <c r="O544" s="41" t="s">
        <v>18</v>
      </c>
      <c r="P544" s="10" t="s">
        <v>18</v>
      </c>
    </row>
    <row r="545" spans="1:20" ht="15" customHeight="1">
      <c r="A545" s="1"/>
      <c r="B545" s="2" t="s">
        <v>368</v>
      </c>
      <c r="C545" s="261" t="s">
        <v>369</v>
      </c>
      <c r="D545" s="261"/>
      <c r="E545" s="261"/>
      <c r="F545" s="261"/>
      <c r="G545" s="5"/>
      <c r="H545" s="5"/>
      <c r="I545" s="5"/>
      <c r="J545" s="10" t="s">
        <v>18</v>
      </c>
      <c r="K545" s="262" t="s">
        <v>18</v>
      </c>
      <c r="L545" s="262"/>
      <c r="M545" s="10" t="s">
        <v>18</v>
      </c>
      <c r="N545" s="10"/>
      <c r="O545" s="41" t="s">
        <v>18</v>
      </c>
      <c r="P545" s="10" t="s">
        <v>18</v>
      </c>
    </row>
    <row r="546" spans="1:20" s="38" customFormat="1" ht="15" customHeight="1">
      <c r="A546" s="36"/>
      <c r="B546" s="9" t="s">
        <v>386</v>
      </c>
      <c r="C546" s="265" t="s">
        <v>387</v>
      </c>
      <c r="D546" s="265"/>
      <c r="E546" s="265"/>
      <c r="F546" s="265"/>
      <c r="G546" s="37"/>
      <c r="H546" s="37"/>
      <c r="I546" s="37"/>
      <c r="J546" s="14" t="s">
        <v>778</v>
      </c>
      <c r="K546" s="266" t="s">
        <v>779</v>
      </c>
      <c r="L546" s="266"/>
      <c r="M546" s="14" t="s">
        <v>18</v>
      </c>
      <c r="N546" s="14"/>
      <c r="O546" s="40">
        <v>185</v>
      </c>
      <c r="P546" s="67" t="s">
        <v>18</v>
      </c>
      <c r="T546" s="53"/>
    </row>
    <row r="547" spans="1:20" ht="15" customHeight="1">
      <c r="A547" s="1"/>
      <c r="B547" s="68" t="s">
        <v>393</v>
      </c>
      <c r="C547" s="263" t="s">
        <v>394</v>
      </c>
      <c r="D547" s="263"/>
      <c r="E547" s="263"/>
      <c r="F547" s="263"/>
      <c r="G547" s="5"/>
      <c r="H547" s="5"/>
      <c r="I547" s="5"/>
      <c r="J547" s="69" t="s">
        <v>780</v>
      </c>
      <c r="K547" s="264" t="s">
        <v>779</v>
      </c>
      <c r="L547" s="264"/>
      <c r="M547" s="69" t="s">
        <v>18</v>
      </c>
      <c r="N547" s="69"/>
      <c r="O547" s="41">
        <v>60</v>
      </c>
      <c r="P547" s="10" t="s">
        <v>18</v>
      </c>
    </row>
    <row r="548" spans="1:20" ht="15" customHeight="1">
      <c r="A548" s="1"/>
      <c r="B548" s="68" t="s">
        <v>402</v>
      </c>
      <c r="C548" s="263" t="s">
        <v>387</v>
      </c>
      <c r="D548" s="263"/>
      <c r="E548" s="263"/>
      <c r="F548" s="263"/>
      <c r="G548" s="5"/>
      <c r="H548" s="5"/>
      <c r="I548" s="5"/>
      <c r="J548" s="69" t="s">
        <v>73</v>
      </c>
      <c r="K548" s="264" t="s">
        <v>18</v>
      </c>
      <c r="L548" s="264"/>
      <c r="M548" s="69" t="s">
        <v>18</v>
      </c>
      <c r="N548" s="69"/>
      <c r="O548" s="41" t="s">
        <v>73</v>
      </c>
      <c r="P548" s="10" t="s">
        <v>18</v>
      </c>
    </row>
    <row r="549" spans="1:20" ht="15" customHeight="1">
      <c r="A549" s="1"/>
      <c r="B549" s="2" t="s">
        <v>421</v>
      </c>
      <c r="C549" s="261" t="s">
        <v>781</v>
      </c>
      <c r="D549" s="261"/>
      <c r="E549" s="261"/>
      <c r="F549" s="261"/>
      <c r="G549" s="5"/>
      <c r="H549" s="5"/>
      <c r="I549" s="5"/>
      <c r="J549" s="10" t="s">
        <v>73</v>
      </c>
      <c r="K549" s="262" t="s">
        <v>18</v>
      </c>
      <c r="L549" s="262"/>
      <c r="M549" s="10" t="s">
        <v>18</v>
      </c>
      <c r="N549" s="10"/>
      <c r="O549" s="41" t="s">
        <v>73</v>
      </c>
      <c r="P549" s="10" t="s">
        <v>18</v>
      </c>
    </row>
    <row r="550" spans="1:20" ht="15" customHeight="1">
      <c r="A550" s="1"/>
      <c r="B550" s="2" t="s">
        <v>411</v>
      </c>
      <c r="C550" s="261" t="s">
        <v>394</v>
      </c>
      <c r="D550" s="261"/>
      <c r="E550" s="261"/>
      <c r="F550" s="261"/>
      <c r="G550" s="5"/>
      <c r="H550" s="5"/>
      <c r="I550" s="5"/>
      <c r="J550" s="10" t="s">
        <v>780</v>
      </c>
      <c r="K550" s="262" t="s">
        <v>779</v>
      </c>
      <c r="L550" s="262"/>
      <c r="M550" s="10" t="s">
        <v>18</v>
      </c>
      <c r="N550" s="10"/>
      <c r="O550" s="59">
        <v>60</v>
      </c>
      <c r="P550" s="10" t="s">
        <v>18</v>
      </c>
    </row>
    <row r="551" spans="1:20" s="38" customFormat="1" ht="15" customHeight="1">
      <c r="A551" s="36"/>
      <c r="B551" s="9" t="s">
        <v>503</v>
      </c>
      <c r="C551" s="265" t="s">
        <v>504</v>
      </c>
      <c r="D551" s="265"/>
      <c r="E551" s="265"/>
      <c r="F551" s="265"/>
      <c r="G551" s="37"/>
      <c r="H551" s="37"/>
      <c r="I551" s="37"/>
      <c r="J551" s="14" t="s">
        <v>782</v>
      </c>
      <c r="K551" s="266" t="s">
        <v>782</v>
      </c>
      <c r="L551" s="266"/>
      <c r="M551" s="14" t="s">
        <v>782</v>
      </c>
      <c r="N551" s="14"/>
      <c r="O551" s="40" t="s">
        <v>782</v>
      </c>
      <c r="P551" s="67" t="s">
        <v>18</v>
      </c>
      <c r="T551" s="53"/>
    </row>
    <row r="552" spans="1:20" s="38" customFormat="1" ht="15" customHeight="1">
      <c r="A552" s="36"/>
      <c r="B552" s="9" t="s">
        <v>506</v>
      </c>
      <c r="C552" s="265" t="s">
        <v>507</v>
      </c>
      <c r="D552" s="265"/>
      <c r="E552" s="265"/>
      <c r="F552" s="265"/>
      <c r="G552" s="37"/>
      <c r="H552" s="37"/>
      <c r="I552" s="37"/>
      <c r="J552" s="14" t="s">
        <v>782</v>
      </c>
      <c r="K552" s="266" t="s">
        <v>782</v>
      </c>
      <c r="L552" s="266"/>
      <c r="M552" s="14" t="s">
        <v>18</v>
      </c>
      <c r="N552" s="14"/>
      <c r="O552" s="40" t="s">
        <v>782</v>
      </c>
      <c r="P552" s="67" t="s">
        <v>18</v>
      </c>
      <c r="T552" s="53"/>
    </row>
    <row r="553" spans="1:20" ht="15" customHeight="1">
      <c r="A553" s="1"/>
      <c r="B553" s="68" t="s">
        <v>508</v>
      </c>
      <c r="C553" s="263" t="s">
        <v>509</v>
      </c>
      <c r="D553" s="263"/>
      <c r="E553" s="263"/>
      <c r="F553" s="263"/>
      <c r="G553" s="5"/>
      <c r="H553" s="5"/>
      <c r="I553" s="5"/>
      <c r="J553" s="69" t="s">
        <v>782</v>
      </c>
      <c r="K553" s="264" t="s">
        <v>782</v>
      </c>
      <c r="L553" s="264"/>
      <c r="M553" s="69" t="s">
        <v>18</v>
      </c>
      <c r="N553" s="69"/>
      <c r="O553" s="41" t="s">
        <v>782</v>
      </c>
      <c r="P553" s="10" t="s">
        <v>18</v>
      </c>
    </row>
    <row r="554" spans="1:20" ht="15" customHeight="1">
      <c r="A554" s="1"/>
      <c r="B554" s="2" t="s">
        <v>759</v>
      </c>
      <c r="C554" s="261" t="s">
        <v>760</v>
      </c>
      <c r="D554" s="261"/>
      <c r="E554" s="261"/>
      <c r="F554" s="261"/>
      <c r="G554" s="5"/>
      <c r="H554" s="5"/>
      <c r="I554" s="5"/>
      <c r="J554" s="10" t="s">
        <v>782</v>
      </c>
      <c r="K554" s="262" t="s">
        <v>782</v>
      </c>
      <c r="L554" s="262"/>
      <c r="M554" s="10" t="s">
        <v>18</v>
      </c>
      <c r="N554" s="10"/>
      <c r="O554" s="41" t="s">
        <v>782</v>
      </c>
      <c r="P554" s="10" t="s">
        <v>18</v>
      </c>
    </row>
    <row r="555" spans="1:20" s="38" customFormat="1" ht="15" customHeight="1">
      <c r="A555" s="36"/>
      <c r="B555" s="9" t="s">
        <v>571</v>
      </c>
      <c r="C555" s="265" t="s">
        <v>572</v>
      </c>
      <c r="D555" s="265"/>
      <c r="E555" s="265"/>
      <c r="F555" s="265"/>
      <c r="G555" s="37"/>
      <c r="H555" s="37"/>
      <c r="I555" s="37"/>
      <c r="J555" s="14" t="s">
        <v>18</v>
      </c>
      <c r="K555" s="266" t="s">
        <v>73</v>
      </c>
      <c r="L555" s="266"/>
      <c r="M555" s="14" t="s">
        <v>73</v>
      </c>
      <c r="N555" s="14"/>
      <c r="O555" s="40" t="s">
        <v>18</v>
      </c>
      <c r="P555" s="10" t="s">
        <v>18</v>
      </c>
      <c r="T555" s="53"/>
    </row>
    <row r="556" spans="1:20" ht="15" customHeight="1">
      <c r="A556" s="1"/>
      <c r="B556" s="9" t="s">
        <v>573</v>
      </c>
      <c r="C556" s="265" t="s">
        <v>46</v>
      </c>
      <c r="D556" s="265"/>
      <c r="E556" s="265"/>
      <c r="F556" s="265"/>
      <c r="G556" s="5"/>
      <c r="H556" s="5"/>
      <c r="I556" s="5"/>
      <c r="J556" s="14" t="s">
        <v>18</v>
      </c>
      <c r="K556" s="266" t="s">
        <v>73</v>
      </c>
      <c r="L556" s="266"/>
      <c r="M556" s="14" t="s">
        <v>18</v>
      </c>
      <c r="N556" s="14"/>
      <c r="O556" s="41" t="s">
        <v>18</v>
      </c>
      <c r="P556" s="10" t="s">
        <v>18</v>
      </c>
    </row>
    <row r="557" spans="1:20" ht="15" customHeight="1">
      <c r="A557" s="1"/>
      <c r="B557" s="68" t="s">
        <v>574</v>
      </c>
      <c r="C557" s="263" t="s">
        <v>575</v>
      </c>
      <c r="D557" s="263"/>
      <c r="E557" s="263"/>
      <c r="F557" s="263"/>
      <c r="G557" s="5"/>
      <c r="H557" s="5"/>
      <c r="I557" s="5"/>
      <c r="J557" s="69" t="s">
        <v>18</v>
      </c>
      <c r="K557" s="264" t="s">
        <v>73</v>
      </c>
      <c r="L557" s="264"/>
      <c r="M557" s="69" t="s">
        <v>18</v>
      </c>
      <c r="N557" s="69"/>
      <c r="O557" s="41" t="s">
        <v>18</v>
      </c>
      <c r="P557" s="10" t="s">
        <v>18</v>
      </c>
    </row>
    <row r="558" spans="1:20" ht="15" customHeight="1">
      <c r="A558" s="1"/>
      <c r="B558" s="2" t="s">
        <v>576</v>
      </c>
      <c r="C558" s="261" t="s">
        <v>577</v>
      </c>
      <c r="D558" s="261"/>
      <c r="E558" s="261"/>
      <c r="F558" s="261"/>
      <c r="G558" s="5"/>
      <c r="H558" s="5"/>
      <c r="I558" s="5"/>
      <c r="J558" s="10" t="s">
        <v>18</v>
      </c>
      <c r="K558" s="262" t="s">
        <v>73</v>
      </c>
      <c r="L558" s="262"/>
      <c r="M558" s="10" t="s">
        <v>18</v>
      </c>
      <c r="N558" s="10"/>
      <c r="O558" s="41" t="s">
        <v>18</v>
      </c>
      <c r="P558" s="10" t="s">
        <v>18</v>
      </c>
    </row>
    <row r="559" spans="1:20">
      <c r="O559" s="75"/>
    </row>
    <row r="560" spans="1:20">
      <c r="O560" s="75"/>
    </row>
    <row r="561" spans="15:15">
      <c r="O561" s="75"/>
    </row>
    <row r="562" spans="15:15">
      <c r="O562" s="75"/>
    </row>
    <row r="563" spans="15:15">
      <c r="O563" s="75"/>
    </row>
    <row r="564" spans="15:15">
      <c r="O564" s="75"/>
    </row>
    <row r="565" spans="15:15">
      <c r="O565" s="75"/>
    </row>
    <row r="566" spans="15:15">
      <c r="O566" s="75"/>
    </row>
    <row r="567" spans="15:15">
      <c r="O567" s="75"/>
    </row>
    <row r="568" spans="15:15">
      <c r="O568" s="75"/>
    </row>
    <row r="569" spans="15:15">
      <c r="O569" s="75"/>
    </row>
    <row r="570" spans="15:15">
      <c r="O570" s="75"/>
    </row>
    <row r="571" spans="15:15">
      <c r="O571" s="75"/>
    </row>
    <row r="572" spans="15:15">
      <c r="O572" s="75"/>
    </row>
    <row r="573" spans="15:15">
      <c r="O573" s="75"/>
    </row>
    <row r="574" spans="15:15">
      <c r="O574" s="75"/>
    </row>
    <row r="575" spans="15:15">
      <c r="O575" s="75"/>
    </row>
    <row r="576" spans="15:15">
      <c r="O576" s="75"/>
    </row>
    <row r="577" spans="15:15">
      <c r="O577" s="75"/>
    </row>
    <row r="578" spans="15:15">
      <c r="O578" s="75"/>
    </row>
    <row r="579" spans="15:15">
      <c r="O579" s="75"/>
    </row>
    <row r="580" spans="15:15">
      <c r="O580" s="75"/>
    </row>
    <row r="581" spans="15:15">
      <c r="O581" s="75"/>
    </row>
    <row r="582" spans="15:15">
      <c r="O582" s="75"/>
    </row>
    <row r="583" spans="15:15">
      <c r="O583" s="75"/>
    </row>
    <row r="584" spans="15:15">
      <c r="O584" s="75"/>
    </row>
    <row r="585" spans="15:15">
      <c r="O585" s="75"/>
    </row>
    <row r="586" spans="15:15">
      <c r="O586" s="75"/>
    </row>
    <row r="587" spans="15:15">
      <c r="O587" s="75"/>
    </row>
    <row r="588" spans="15:15">
      <c r="O588" s="75"/>
    </row>
    <row r="589" spans="15:15">
      <c r="O589" s="75"/>
    </row>
    <row r="590" spans="15:15">
      <c r="O590" s="75"/>
    </row>
    <row r="591" spans="15:15">
      <c r="O591" s="75"/>
    </row>
    <row r="592" spans="15:15">
      <c r="O592" s="75"/>
    </row>
    <row r="593" spans="15:15">
      <c r="O593" s="75"/>
    </row>
    <row r="594" spans="15:15">
      <c r="O594" s="75"/>
    </row>
    <row r="595" spans="15:15">
      <c r="O595" s="75"/>
    </row>
    <row r="596" spans="15:15">
      <c r="O596" s="75"/>
    </row>
    <row r="597" spans="15:15">
      <c r="O597" s="75"/>
    </row>
    <row r="598" spans="15:15">
      <c r="O598" s="75"/>
    </row>
    <row r="599" spans="15:15">
      <c r="O599" s="75"/>
    </row>
    <row r="600" spans="15:15">
      <c r="O600" s="75"/>
    </row>
    <row r="601" spans="15:15">
      <c r="O601" s="75"/>
    </row>
    <row r="602" spans="15:15">
      <c r="O602" s="75"/>
    </row>
    <row r="603" spans="15:15">
      <c r="O603" s="75"/>
    </row>
    <row r="604" spans="15:15">
      <c r="O604" s="75"/>
    </row>
    <row r="605" spans="15:15">
      <c r="O605" s="75"/>
    </row>
    <row r="606" spans="15:15">
      <c r="O606" s="75"/>
    </row>
    <row r="607" spans="15:15">
      <c r="O607" s="75"/>
    </row>
    <row r="608" spans="15:15">
      <c r="O608" s="75"/>
    </row>
    <row r="609" spans="15:15">
      <c r="O609" s="75"/>
    </row>
    <row r="610" spans="15:15">
      <c r="O610" s="75"/>
    </row>
    <row r="611" spans="15:15">
      <c r="O611" s="75"/>
    </row>
    <row r="612" spans="15:15">
      <c r="O612" s="75"/>
    </row>
    <row r="613" spans="15:15">
      <c r="O613" s="75"/>
    </row>
    <row r="614" spans="15:15">
      <c r="O614" s="75"/>
    </row>
    <row r="615" spans="15:15">
      <c r="O615" s="75"/>
    </row>
    <row r="616" spans="15:15">
      <c r="O616" s="75"/>
    </row>
    <row r="617" spans="15:15">
      <c r="O617" s="75"/>
    </row>
    <row r="618" spans="15:15">
      <c r="O618" s="75"/>
    </row>
    <row r="619" spans="15:15">
      <c r="O619" s="75"/>
    </row>
    <row r="620" spans="15:15">
      <c r="O620" s="75"/>
    </row>
    <row r="621" spans="15:15">
      <c r="O621" s="75"/>
    </row>
    <row r="622" spans="15:15">
      <c r="O622" s="75"/>
    </row>
    <row r="623" spans="15:15">
      <c r="O623" s="75"/>
    </row>
  </sheetData>
  <mergeCells count="1072">
    <mergeCell ref="B2:D2"/>
    <mergeCell ref="B3:D3"/>
    <mergeCell ref="C432:D432"/>
    <mergeCell ref="C18:F18"/>
    <mergeCell ref="K18:L18"/>
    <mergeCell ref="M18:N18"/>
    <mergeCell ref="M19:N19"/>
    <mergeCell ref="C25:F25"/>
    <mergeCell ref="K25:L25"/>
    <mergeCell ref="C24:F24"/>
    <mergeCell ref="K24:L24"/>
    <mergeCell ref="C17:F17"/>
    <mergeCell ref="K17:L17"/>
    <mergeCell ref="M17:N17"/>
    <mergeCell ref="C23:F23"/>
    <mergeCell ref="K23:L23"/>
    <mergeCell ref="C22:F22"/>
    <mergeCell ref="K22:L22"/>
    <mergeCell ref="B16:H16"/>
    <mergeCell ref="K16:L16"/>
    <mergeCell ref="B21:H21"/>
    <mergeCell ref="K29:L29"/>
    <mergeCell ref="C28:F28"/>
    <mergeCell ref="K28:L28"/>
    <mergeCell ref="C27:F27"/>
    <mergeCell ref="K27:L27"/>
    <mergeCell ref="C26:F26"/>
    <mergeCell ref="K26:L26"/>
    <mergeCell ref="B15:H15"/>
    <mergeCell ref="K15:L15"/>
    <mergeCell ref="B14:H14"/>
    <mergeCell ref="K14:L14"/>
    <mergeCell ref="B11:B12"/>
    <mergeCell ref="C11:I12"/>
    <mergeCell ref="K11:L11"/>
    <mergeCell ref="K12:L12"/>
    <mergeCell ref="P11:P12"/>
    <mergeCell ref="B4:D4"/>
    <mergeCell ref="B5:D5"/>
    <mergeCell ref="C19:F19"/>
    <mergeCell ref="K19:L19"/>
    <mergeCell ref="B43:H43"/>
    <mergeCell ref="K43:L43"/>
    <mergeCell ref="B42:H42"/>
    <mergeCell ref="K42:L42"/>
    <mergeCell ref="C40:F40"/>
    <mergeCell ref="K40:L40"/>
    <mergeCell ref="C39:F39"/>
    <mergeCell ref="K39:L39"/>
    <mergeCell ref="C38:F38"/>
    <mergeCell ref="K38:L38"/>
    <mergeCell ref="C37:F37"/>
    <mergeCell ref="K37:L37"/>
    <mergeCell ref="C36:F36"/>
    <mergeCell ref="K36:L36"/>
    <mergeCell ref="C35:F35"/>
    <mergeCell ref="K35:L35"/>
    <mergeCell ref="C34:F34"/>
    <mergeCell ref="K34:L34"/>
    <mergeCell ref="K21:L21"/>
    <mergeCell ref="B20:H20"/>
    <mergeCell ref="K20:L20"/>
    <mergeCell ref="C33:F33"/>
    <mergeCell ref="K33:L33"/>
    <mergeCell ref="C32:F32"/>
    <mergeCell ref="K32:L32"/>
    <mergeCell ref="C31:F31"/>
    <mergeCell ref="K31:L31"/>
    <mergeCell ref="C30:F30"/>
    <mergeCell ref="K30:L30"/>
    <mergeCell ref="C29:F29"/>
    <mergeCell ref="C52:F52"/>
    <mergeCell ref="K52:L52"/>
    <mergeCell ref="C51:F51"/>
    <mergeCell ref="K51:L51"/>
    <mergeCell ref="C50:F50"/>
    <mergeCell ref="K50:L50"/>
    <mergeCell ref="C49:F49"/>
    <mergeCell ref="K49:L49"/>
    <mergeCell ref="C48:F48"/>
    <mergeCell ref="K48:L48"/>
    <mergeCell ref="C47:F47"/>
    <mergeCell ref="K47:L47"/>
    <mergeCell ref="C46:F46"/>
    <mergeCell ref="K46:L46"/>
    <mergeCell ref="C45:F45"/>
    <mergeCell ref="K45:L45"/>
    <mergeCell ref="C44:F44"/>
    <mergeCell ref="K44:L44"/>
    <mergeCell ref="C61:F61"/>
    <mergeCell ref="K61:L61"/>
    <mergeCell ref="C60:F60"/>
    <mergeCell ref="K60:L60"/>
    <mergeCell ref="B59:H59"/>
    <mergeCell ref="K59:L59"/>
    <mergeCell ref="B58:H58"/>
    <mergeCell ref="K58:L58"/>
    <mergeCell ref="C57:F57"/>
    <mergeCell ref="K57:L57"/>
    <mergeCell ref="C56:F56"/>
    <mergeCell ref="K56:L56"/>
    <mergeCell ref="C55:F55"/>
    <mergeCell ref="K55:L55"/>
    <mergeCell ref="C54:F54"/>
    <mergeCell ref="K54:L54"/>
    <mergeCell ref="C53:F53"/>
    <mergeCell ref="K53:L53"/>
    <mergeCell ref="C70:F70"/>
    <mergeCell ref="C69:F69"/>
    <mergeCell ref="K69:L69"/>
    <mergeCell ref="C68:F68"/>
    <mergeCell ref="K68:L68"/>
    <mergeCell ref="C67:F67"/>
    <mergeCell ref="K67:L67"/>
    <mergeCell ref="C66:F66"/>
    <mergeCell ref="K66:L66"/>
    <mergeCell ref="C65:F65"/>
    <mergeCell ref="K65:L65"/>
    <mergeCell ref="C64:F64"/>
    <mergeCell ref="K64:L64"/>
    <mergeCell ref="C63:F63"/>
    <mergeCell ref="K63:L63"/>
    <mergeCell ref="C62:F62"/>
    <mergeCell ref="K62:L62"/>
    <mergeCell ref="C78:F78"/>
    <mergeCell ref="K78:L78"/>
    <mergeCell ref="C80:F80"/>
    <mergeCell ref="K80:L80"/>
    <mergeCell ref="C75:F75"/>
    <mergeCell ref="K75:L75"/>
    <mergeCell ref="C73:F73"/>
    <mergeCell ref="K73:L73"/>
    <mergeCell ref="C72:F72"/>
    <mergeCell ref="K72:L72"/>
    <mergeCell ref="C77:F77"/>
    <mergeCell ref="K77:L77"/>
    <mergeCell ref="C76:F76"/>
    <mergeCell ref="K76:L76"/>
    <mergeCell ref="C74:F74"/>
    <mergeCell ref="C71:F71"/>
    <mergeCell ref="K71:L71"/>
    <mergeCell ref="C92:F92"/>
    <mergeCell ref="K92:L92"/>
    <mergeCell ref="C91:F91"/>
    <mergeCell ref="K91:L91"/>
    <mergeCell ref="C90:F90"/>
    <mergeCell ref="K90:L90"/>
    <mergeCell ref="C89:F89"/>
    <mergeCell ref="K89:L89"/>
    <mergeCell ref="C88:F88"/>
    <mergeCell ref="K88:L88"/>
    <mergeCell ref="C87:F87"/>
    <mergeCell ref="K87:L87"/>
    <mergeCell ref="B86:H86"/>
    <mergeCell ref="K86:L86"/>
    <mergeCell ref="B85:H85"/>
    <mergeCell ref="K85:L85"/>
    <mergeCell ref="C79:F79"/>
    <mergeCell ref="C84:F84"/>
    <mergeCell ref="K84:L84"/>
    <mergeCell ref="C83:F83"/>
    <mergeCell ref="K83:L83"/>
    <mergeCell ref="C82:F82"/>
    <mergeCell ref="K82:L82"/>
    <mergeCell ref="C81:F81"/>
    <mergeCell ref="K81:L81"/>
    <mergeCell ref="C102:F102"/>
    <mergeCell ref="K102:L102"/>
    <mergeCell ref="C101:F101"/>
    <mergeCell ref="K101:L101"/>
    <mergeCell ref="B100:H100"/>
    <mergeCell ref="K100:L100"/>
    <mergeCell ref="B99:H99"/>
    <mergeCell ref="K99:L99"/>
    <mergeCell ref="B98:H98"/>
    <mergeCell ref="K98:L98"/>
    <mergeCell ref="C96:F96"/>
    <mergeCell ref="K96:L96"/>
    <mergeCell ref="C95:F95"/>
    <mergeCell ref="K95:L95"/>
    <mergeCell ref="C94:F94"/>
    <mergeCell ref="K94:L94"/>
    <mergeCell ref="C93:F93"/>
    <mergeCell ref="K93:L93"/>
    <mergeCell ref="C111:F111"/>
    <mergeCell ref="K111:L111"/>
    <mergeCell ref="C110:F110"/>
    <mergeCell ref="K110:L110"/>
    <mergeCell ref="C109:F109"/>
    <mergeCell ref="K109:L109"/>
    <mergeCell ref="C108:F108"/>
    <mergeCell ref="K108:L108"/>
    <mergeCell ref="C107:F107"/>
    <mergeCell ref="K107:L107"/>
    <mergeCell ref="C106:F106"/>
    <mergeCell ref="K106:L106"/>
    <mergeCell ref="C105:F105"/>
    <mergeCell ref="K105:L105"/>
    <mergeCell ref="C104:F104"/>
    <mergeCell ref="K104:L104"/>
    <mergeCell ref="C103:F103"/>
    <mergeCell ref="K103:L103"/>
    <mergeCell ref="C118:F118"/>
    <mergeCell ref="K118:L118"/>
    <mergeCell ref="C117:F117"/>
    <mergeCell ref="K117:L117"/>
    <mergeCell ref="C126:F126"/>
    <mergeCell ref="K126:L126"/>
    <mergeCell ref="C123:F123"/>
    <mergeCell ref="K123:L123"/>
    <mergeCell ref="C116:F116"/>
    <mergeCell ref="K116:L116"/>
    <mergeCell ref="C115:F115"/>
    <mergeCell ref="K115:L115"/>
    <mergeCell ref="C114:F114"/>
    <mergeCell ref="K114:L114"/>
    <mergeCell ref="C113:F113"/>
    <mergeCell ref="K113:L113"/>
    <mergeCell ref="C112:F112"/>
    <mergeCell ref="K112:L112"/>
    <mergeCell ref="C130:F130"/>
    <mergeCell ref="K130:L130"/>
    <mergeCell ref="C129:F129"/>
    <mergeCell ref="K129:L129"/>
    <mergeCell ref="C122:F122"/>
    <mergeCell ref="K122:L122"/>
    <mergeCell ref="C124:F124"/>
    <mergeCell ref="C125:D125"/>
    <mergeCell ref="C128:F128"/>
    <mergeCell ref="K128:L128"/>
    <mergeCell ref="C127:F127"/>
    <mergeCell ref="K127:L127"/>
    <mergeCell ref="C121:F121"/>
    <mergeCell ref="K121:L121"/>
    <mergeCell ref="C120:F120"/>
    <mergeCell ref="K120:L120"/>
    <mergeCell ref="C119:F119"/>
    <mergeCell ref="K119:L119"/>
    <mergeCell ref="C133:F133"/>
    <mergeCell ref="K133:L133"/>
    <mergeCell ref="C132:F132"/>
    <mergeCell ref="K132:L132"/>
    <mergeCell ref="C131:F131"/>
    <mergeCell ref="K131:L131"/>
    <mergeCell ref="C143:F143"/>
    <mergeCell ref="K143:L143"/>
    <mergeCell ref="C142:F142"/>
    <mergeCell ref="K142:L142"/>
    <mergeCell ref="C141:F141"/>
    <mergeCell ref="K141:L141"/>
    <mergeCell ref="C146:F146"/>
    <mergeCell ref="K146:L146"/>
    <mergeCell ref="C144:F144"/>
    <mergeCell ref="K144:L144"/>
    <mergeCell ref="C140:F140"/>
    <mergeCell ref="K140:L140"/>
    <mergeCell ref="C136:F136"/>
    <mergeCell ref="K136:L136"/>
    <mergeCell ref="C149:F149"/>
    <mergeCell ref="K149:L149"/>
    <mergeCell ref="C148:F148"/>
    <mergeCell ref="K148:L148"/>
    <mergeCell ref="C147:F147"/>
    <mergeCell ref="K147:L147"/>
    <mergeCell ref="C145:F145"/>
    <mergeCell ref="K145:L145"/>
    <mergeCell ref="C139:F139"/>
    <mergeCell ref="K139:L139"/>
    <mergeCell ref="C138:F138"/>
    <mergeCell ref="K138:L138"/>
    <mergeCell ref="C137:F137"/>
    <mergeCell ref="K137:L137"/>
    <mergeCell ref="C135:F135"/>
    <mergeCell ref="K135:L135"/>
    <mergeCell ref="C134:F134"/>
    <mergeCell ref="K134:L134"/>
    <mergeCell ref="C150:F150"/>
    <mergeCell ref="K150:L150"/>
    <mergeCell ref="C157:F157"/>
    <mergeCell ref="K157:L157"/>
    <mergeCell ref="C156:F156"/>
    <mergeCell ref="K156:L156"/>
    <mergeCell ref="C155:F155"/>
    <mergeCell ref="K155:L155"/>
    <mergeCell ref="C172:F172"/>
    <mergeCell ref="K172:L172"/>
    <mergeCell ref="C170:F170"/>
    <mergeCell ref="K170:L170"/>
    <mergeCell ref="C167:F167"/>
    <mergeCell ref="K167:L167"/>
    <mergeCell ref="C165:F165"/>
    <mergeCell ref="K165:L165"/>
    <mergeCell ref="C160:F160"/>
    <mergeCell ref="K160:L160"/>
    <mergeCell ref="C158:F158"/>
    <mergeCell ref="K158:L158"/>
    <mergeCell ref="C154:F154"/>
    <mergeCell ref="K154:L154"/>
    <mergeCell ref="C166:F166"/>
    <mergeCell ref="K166:L166"/>
    <mergeCell ref="C164:F164"/>
    <mergeCell ref="K164:L164"/>
    <mergeCell ref="C163:F163"/>
    <mergeCell ref="K163:L163"/>
    <mergeCell ref="C162:F162"/>
    <mergeCell ref="K162:L162"/>
    <mergeCell ref="C161:F161"/>
    <mergeCell ref="K161:L161"/>
    <mergeCell ref="C159:F159"/>
    <mergeCell ref="K159:L159"/>
    <mergeCell ref="C153:F153"/>
    <mergeCell ref="K153:L153"/>
    <mergeCell ref="C152:F152"/>
    <mergeCell ref="K152:L152"/>
    <mergeCell ref="C151:F151"/>
    <mergeCell ref="K151:L151"/>
    <mergeCell ref="C178:F178"/>
    <mergeCell ref="K178:L178"/>
    <mergeCell ref="C177:F177"/>
    <mergeCell ref="K177:L177"/>
    <mergeCell ref="C176:F176"/>
    <mergeCell ref="K176:L176"/>
    <mergeCell ref="C175:F175"/>
    <mergeCell ref="K175:L175"/>
    <mergeCell ref="C174:F174"/>
    <mergeCell ref="K174:L174"/>
    <mergeCell ref="C173:F173"/>
    <mergeCell ref="K173:L173"/>
    <mergeCell ref="C171:F171"/>
    <mergeCell ref="K171:L171"/>
    <mergeCell ref="C169:F169"/>
    <mergeCell ref="K169:L169"/>
    <mergeCell ref="C168:F168"/>
    <mergeCell ref="K168:L168"/>
    <mergeCell ref="C188:F188"/>
    <mergeCell ref="K188:L188"/>
    <mergeCell ref="C187:F187"/>
    <mergeCell ref="K187:L187"/>
    <mergeCell ref="C186:F186"/>
    <mergeCell ref="K186:L186"/>
    <mergeCell ref="C184:F184"/>
    <mergeCell ref="K184:L184"/>
    <mergeCell ref="C182:F182"/>
    <mergeCell ref="K182:L182"/>
    <mergeCell ref="C180:F180"/>
    <mergeCell ref="K180:L180"/>
    <mergeCell ref="C179:F179"/>
    <mergeCell ref="K179:L179"/>
    <mergeCell ref="C185:F185"/>
    <mergeCell ref="K185:L185"/>
    <mergeCell ref="C183:F183"/>
    <mergeCell ref="K183:L183"/>
    <mergeCell ref="C181:F181"/>
    <mergeCell ref="K181:L181"/>
    <mergeCell ref="C196:F196"/>
    <mergeCell ref="K196:L196"/>
    <mergeCell ref="C195:F195"/>
    <mergeCell ref="K195:L195"/>
    <mergeCell ref="C194:F194"/>
    <mergeCell ref="K194:L194"/>
    <mergeCell ref="C193:F193"/>
    <mergeCell ref="K193:L193"/>
    <mergeCell ref="C192:F192"/>
    <mergeCell ref="K192:L192"/>
    <mergeCell ref="C191:F191"/>
    <mergeCell ref="K191:L191"/>
    <mergeCell ref="C190:F190"/>
    <mergeCell ref="K190:L190"/>
    <mergeCell ref="C189:F189"/>
    <mergeCell ref="K189:L189"/>
    <mergeCell ref="B206:H206"/>
    <mergeCell ref="K206:L206"/>
    <mergeCell ref="C204:F204"/>
    <mergeCell ref="K204:L204"/>
    <mergeCell ref="C201:F201"/>
    <mergeCell ref="K201:L201"/>
    <mergeCell ref="C200:F200"/>
    <mergeCell ref="K200:L200"/>
    <mergeCell ref="C203:F203"/>
    <mergeCell ref="K203:L203"/>
    <mergeCell ref="C202:F202"/>
    <mergeCell ref="K202:L202"/>
    <mergeCell ref="C199:F199"/>
    <mergeCell ref="K199:L199"/>
    <mergeCell ref="C198:F198"/>
    <mergeCell ref="K198:L198"/>
    <mergeCell ref="C197:F197"/>
    <mergeCell ref="K197:L197"/>
    <mergeCell ref="C216:F216"/>
    <mergeCell ref="K216:L216"/>
    <mergeCell ref="C215:F215"/>
    <mergeCell ref="K215:L215"/>
    <mergeCell ref="C214:F214"/>
    <mergeCell ref="K214:L214"/>
    <mergeCell ref="C212:F212"/>
    <mergeCell ref="K212:L212"/>
    <mergeCell ref="C211:F211"/>
    <mergeCell ref="K211:L211"/>
    <mergeCell ref="C210:F210"/>
    <mergeCell ref="K210:L210"/>
    <mergeCell ref="C209:F209"/>
    <mergeCell ref="K209:L209"/>
    <mergeCell ref="C208:F208"/>
    <mergeCell ref="K208:L208"/>
    <mergeCell ref="B207:H207"/>
    <mergeCell ref="K207:L207"/>
    <mergeCell ref="C232:F232"/>
    <mergeCell ref="K232:L232"/>
    <mergeCell ref="C231:F231"/>
    <mergeCell ref="K231:L231"/>
    <mergeCell ref="C230:F230"/>
    <mergeCell ref="K230:L230"/>
    <mergeCell ref="C229:F229"/>
    <mergeCell ref="K229:L229"/>
    <mergeCell ref="C228:F228"/>
    <mergeCell ref="K228:L228"/>
    <mergeCell ref="C219:F219"/>
    <mergeCell ref="K219:L219"/>
    <mergeCell ref="C217:F217"/>
    <mergeCell ref="K217:L217"/>
    <mergeCell ref="C227:F227"/>
    <mergeCell ref="K227:L227"/>
    <mergeCell ref="C226:F226"/>
    <mergeCell ref="K226:L226"/>
    <mergeCell ref="C225:F225"/>
    <mergeCell ref="K225:L225"/>
    <mergeCell ref="C224:F224"/>
    <mergeCell ref="K224:L224"/>
    <mergeCell ref="C223:F223"/>
    <mergeCell ref="K223:L223"/>
    <mergeCell ref="C222:F222"/>
    <mergeCell ref="K222:L222"/>
    <mergeCell ref="C221:F221"/>
    <mergeCell ref="K221:L221"/>
    <mergeCell ref="C220:F220"/>
    <mergeCell ref="K220:L220"/>
    <mergeCell ref="C218:F218"/>
    <mergeCell ref="K218:L218"/>
    <mergeCell ref="C241:F241"/>
    <mergeCell ref="K241:L241"/>
    <mergeCell ref="C240:F240"/>
    <mergeCell ref="K240:L240"/>
    <mergeCell ref="C238:F238"/>
    <mergeCell ref="K238:L238"/>
    <mergeCell ref="C235:F235"/>
    <mergeCell ref="K235:L235"/>
    <mergeCell ref="C234:F234"/>
    <mergeCell ref="K234:L234"/>
    <mergeCell ref="C233:F233"/>
    <mergeCell ref="K233:L233"/>
    <mergeCell ref="C239:F239"/>
    <mergeCell ref="K239:L239"/>
    <mergeCell ref="C237:F237"/>
    <mergeCell ref="K237:L237"/>
    <mergeCell ref="C236:F236"/>
    <mergeCell ref="K236:L236"/>
    <mergeCell ref="C250:F250"/>
    <mergeCell ref="K250:L250"/>
    <mergeCell ref="C249:F249"/>
    <mergeCell ref="K249:L249"/>
    <mergeCell ref="C248:F248"/>
    <mergeCell ref="K248:L248"/>
    <mergeCell ref="C247:F247"/>
    <mergeCell ref="K247:L247"/>
    <mergeCell ref="C246:F246"/>
    <mergeCell ref="K246:L246"/>
    <mergeCell ref="C245:F245"/>
    <mergeCell ref="K245:L245"/>
    <mergeCell ref="C244:F244"/>
    <mergeCell ref="K244:L244"/>
    <mergeCell ref="C243:F243"/>
    <mergeCell ref="K243:L243"/>
    <mergeCell ref="C242:F242"/>
    <mergeCell ref="K242:L242"/>
    <mergeCell ref="C259:F259"/>
    <mergeCell ref="K259:L259"/>
    <mergeCell ref="C258:F258"/>
    <mergeCell ref="K258:L258"/>
    <mergeCell ref="C257:F257"/>
    <mergeCell ref="K257:L257"/>
    <mergeCell ref="C256:F256"/>
    <mergeCell ref="K256:L256"/>
    <mergeCell ref="C255:F255"/>
    <mergeCell ref="K255:L255"/>
    <mergeCell ref="C254:F254"/>
    <mergeCell ref="K254:L254"/>
    <mergeCell ref="C253:F253"/>
    <mergeCell ref="K253:L253"/>
    <mergeCell ref="C252:F252"/>
    <mergeCell ref="K252:L252"/>
    <mergeCell ref="C251:F251"/>
    <mergeCell ref="K251:L251"/>
    <mergeCell ref="C267:F267"/>
    <mergeCell ref="K267:L267"/>
    <mergeCell ref="C266:F266"/>
    <mergeCell ref="K266:L266"/>
    <mergeCell ref="C265:F265"/>
    <mergeCell ref="K265:L265"/>
    <mergeCell ref="C264:F264"/>
    <mergeCell ref="K264:L264"/>
    <mergeCell ref="C263:F263"/>
    <mergeCell ref="K263:L263"/>
    <mergeCell ref="C262:F262"/>
    <mergeCell ref="K262:L262"/>
    <mergeCell ref="C261:F261"/>
    <mergeCell ref="K261:L261"/>
    <mergeCell ref="C260:F260"/>
    <mergeCell ref="K260:L260"/>
    <mergeCell ref="C276:F276"/>
    <mergeCell ref="K276:L276"/>
    <mergeCell ref="C275:F275"/>
    <mergeCell ref="K275:L275"/>
    <mergeCell ref="C274:F274"/>
    <mergeCell ref="K274:L274"/>
    <mergeCell ref="C273:F273"/>
    <mergeCell ref="K273:L273"/>
    <mergeCell ref="C272:F272"/>
    <mergeCell ref="K272:L272"/>
    <mergeCell ref="C271:F271"/>
    <mergeCell ref="K271:L271"/>
    <mergeCell ref="C270:F270"/>
    <mergeCell ref="K270:L270"/>
    <mergeCell ref="C269:F269"/>
    <mergeCell ref="K269:L269"/>
    <mergeCell ref="C268:F268"/>
    <mergeCell ref="K268:L268"/>
    <mergeCell ref="C285:F285"/>
    <mergeCell ref="K285:L285"/>
    <mergeCell ref="C284:F284"/>
    <mergeCell ref="K284:L284"/>
    <mergeCell ref="C283:F283"/>
    <mergeCell ref="K283:L283"/>
    <mergeCell ref="C282:F282"/>
    <mergeCell ref="K282:L282"/>
    <mergeCell ref="C281:F281"/>
    <mergeCell ref="K281:L281"/>
    <mergeCell ref="C280:F280"/>
    <mergeCell ref="K280:L280"/>
    <mergeCell ref="C279:F279"/>
    <mergeCell ref="K279:L279"/>
    <mergeCell ref="C278:F278"/>
    <mergeCell ref="K278:L278"/>
    <mergeCell ref="C277:F277"/>
    <mergeCell ref="K277:L277"/>
    <mergeCell ref="B296:H296"/>
    <mergeCell ref="K296:L296"/>
    <mergeCell ref="C295:F295"/>
    <mergeCell ref="K295:L295"/>
    <mergeCell ref="C294:F294"/>
    <mergeCell ref="K294:L294"/>
    <mergeCell ref="B292:N292"/>
    <mergeCell ref="C290:F290"/>
    <mergeCell ref="K290:L290"/>
    <mergeCell ref="C289:F289"/>
    <mergeCell ref="K289:L289"/>
    <mergeCell ref="C288:F288"/>
    <mergeCell ref="K288:L288"/>
    <mergeCell ref="C287:F287"/>
    <mergeCell ref="K287:L287"/>
    <mergeCell ref="C286:F286"/>
    <mergeCell ref="K286:L286"/>
    <mergeCell ref="C305:F305"/>
    <mergeCell ref="K305:L305"/>
    <mergeCell ref="C304:F304"/>
    <mergeCell ref="K304:L304"/>
    <mergeCell ref="C303:F303"/>
    <mergeCell ref="K303:L303"/>
    <mergeCell ref="C302:F302"/>
    <mergeCell ref="K302:L302"/>
    <mergeCell ref="C301:F301"/>
    <mergeCell ref="K301:L301"/>
    <mergeCell ref="C300:F300"/>
    <mergeCell ref="K300:L300"/>
    <mergeCell ref="C299:F299"/>
    <mergeCell ref="K299:L299"/>
    <mergeCell ref="C298:F298"/>
    <mergeCell ref="K298:L298"/>
    <mergeCell ref="B297:H297"/>
    <mergeCell ref="K297:L297"/>
    <mergeCell ref="C314:F314"/>
    <mergeCell ref="K314:L314"/>
    <mergeCell ref="C313:F313"/>
    <mergeCell ref="K313:L313"/>
    <mergeCell ref="C312:F312"/>
    <mergeCell ref="K312:L312"/>
    <mergeCell ref="B311:H311"/>
    <mergeCell ref="K311:L311"/>
    <mergeCell ref="B310:H310"/>
    <mergeCell ref="K310:L310"/>
    <mergeCell ref="C309:F309"/>
    <mergeCell ref="K309:L309"/>
    <mergeCell ref="C308:F308"/>
    <mergeCell ref="K308:L308"/>
    <mergeCell ref="C307:F307"/>
    <mergeCell ref="K307:L307"/>
    <mergeCell ref="C306:F306"/>
    <mergeCell ref="K306:L306"/>
    <mergeCell ref="C322:F322"/>
    <mergeCell ref="K322:L322"/>
    <mergeCell ref="C321:F321"/>
    <mergeCell ref="K321:L321"/>
    <mergeCell ref="C320:F320"/>
    <mergeCell ref="K320:L320"/>
    <mergeCell ref="C319:F319"/>
    <mergeCell ref="K319:L319"/>
    <mergeCell ref="C318:F318"/>
    <mergeCell ref="K318:L318"/>
    <mergeCell ref="C317:F317"/>
    <mergeCell ref="K317:L317"/>
    <mergeCell ref="C316:F316"/>
    <mergeCell ref="K316:L316"/>
    <mergeCell ref="C315:F315"/>
    <mergeCell ref="K315:L315"/>
    <mergeCell ref="C331:F331"/>
    <mergeCell ref="K331:L331"/>
    <mergeCell ref="C330:F330"/>
    <mergeCell ref="K330:L330"/>
    <mergeCell ref="C329:F329"/>
    <mergeCell ref="K329:L329"/>
    <mergeCell ref="C328:F328"/>
    <mergeCell ref="K328:L328"/>
    <mergeCell ref="C327:F327"/>
    <mergeCell ref="K327:L327"/>
    <mergeCell ref="C326:F326"/>
    <mergeCell ref="K326:L326"/>
    <mergeCell ref="C325:F325"/>
    <mergeCell ref="K325:L325"/>
    <mergeCell ref="C324:F324"/>
    <mergeCell ref="K324:L324"/>
    <mergeCell ref="C323:F323"/>
    <mergeCell ref="K323:L323"/>
    <mergeCell ref="C340:F340"/>
    <mergeCell ref="K340:L340"/>
    <mergeCell ref="C339:F339"/>
    <mergeCell ref="K339:L339"/>
    <mergeCell ref="C338:F338"/>
    <mergeCell ref="K338:L338"/>
    <mergeCell ref="C337:F337"/>
    <mergeCell ref="K337:L337"/>
    <mergeCell ref="C336:F336"/>
    <mergeCell ref="K336:L336"/>
    <mergeCell ref="C335:F335"/>
    <mergeCell ref="K335:L335"/>
    <mergeCell ref="C334:F334"/>
    <mergeCell ref="K334:L334"/>
    <mergeCell ref="C333:F333"/>
    <mergeCell ref="K333:L333"/>
    <mergeCell ref="C332:F332"/>
    <mergeCell ref="K332:L332"/>
    <mergeCell ref="C349:F349"/>
    <mergeCell ref="K349:L349"/>
    <mergeCell ref="C348:F348"/>
    <mergeCell ref="K348:L348"/>
    <mergeCell ref="C347:F347"/>
    <mergeCell ref="K347:L347"/>
    <mergeCell ref="C346:F346"/>
    <mergeCell ref="K346:L346"/>
    <mergeCell ref="C345:F345"/>
    <mergeCell ref="K345:L345"/>
    <mergeCell ref="C344:F344"/>
    <mergeCell ref="K344:L344"/>
    <mergeCell ref="C343:F343"/>
    <mergeCell ref="K343:L343"/>
    <mergeCell ref="C342:F342"/>
    <mergeCell ref="K342:L342"/>
    <mergeCell ref="C341:F341"/>
    <mergeCell ref="K341:L341"/>
    <mergeCell ref="C358:F358"/>
    <mergeCell ref="K358:L358"/>
    <mergeCell ref="C357:F357"/>
    <mergeCell ref="K357:L357"/>
    <mergeCell ref="C356:F356"/>
    <mergeCell ref="K356:L356"/>
    <mergeCell ref="C355:F355"/>
    <mergeCell ref="K355:L355"/>
    <mergeCell ref="C354:F354"/>
    <mergeCell ref="K354:L354"/>
    <mergeCell ref="C353:F353"/>
    <mergeCell ref="K353:L353"/>
    <mergeCell ref="C352:F352"/>
    <mergeCell ref="K352:L352"/>
    <mergeCell ref="C351:F351"/>
    <mergeCell ref="K351:L351"/>
    <mergeCell ref="C350:F350"/>
    <mergeCell ref="K350:L350"/>
    <mergeCell ref="C367:F367"/>
    <mergeCell ref="K367:L367"/>
    <mergeCell ref="C366:F366"/>
    <mergeCell ref="K366:L366"/>
    <mergeCell ref="C365:F365"/>
    <mergeCell ref="K365:L365"/>
    <mergeCell ref="C364:F364"/>
    <mergeCell ref="K364:L364"/>
    <mergeCell ref="C363:F363"/>
    <mergeCell ref="K363:L363"/>
    <mergeCell ref="C362:F362"/>
    <mergeCell ref="K362:L362"/>
    <mergeCell ref="C361:F361"/>
    <mergeCell ref="K361:L361"/>
    <mergeCell ref="C360:F360"/>
    <mergeCell ref="K360:L360"/>
    <mergeCell ref="C359:F359"/>
    <mergeCell ref="K359:L359"/>
    <mergeCell ref="C376:F376"/>
    <mergeCell ref="K376:L376"/>
    <mergeCell ref="C375:F375"/>
    <mergeCell ref="K375:L375"/>
    <mergeCell ref="C374:F374"/>
    <mergeCell ref="K374:L374"/>
    <mergeCell ref="C373:F373"/>
    <mergeCell ref="K373:L373"/>
    <mergeCell ref="C372:F372"/>
    <mergeCell ref="K372:L372"/>
    <mergeCell ref="C371:F371"/>
    <mergeCell ref="K371:L371"/>
    <mergeCell ref="C370:F370"/>
    <mergeCell ref="K370:L370"/>
    <mergeCell ref="C369:F369"/>
    <mergeCell ref="K369:L369"/>
    <mergeCell ref="C368:F368"/>
    <mergeCell ref="K368:L368"/>
    <mergeCell ref="C385:F385"/>
    <mergeCell ref="K385:L385"/>
    <mergeCell ref="C384:F384"/>
    <mergeCell ref="K384:L384"/>
    <mergeCell ref="C383:F383"/>
    <mergeCell ref="K383:L383"/>
    <mergeCell ref="C382:F382"/>
    <mergeCell ref="K382:L382"/>
    <mergeCell ref="C381:F381"/>
    <mergeCell ref="K381:L381"/>
    <mergeCell ref="C380:F380"/>
    <mergeCell ref="K380:L380"/>
    <mergeCell ref="C379:F379"/>
    <mergeCell ref="K379:L379"/>
    <mergeCell ref="C378:F378"/>
    <mergeCell ref="K378:L378"/>
    <mergeCell ref="C377:F377"/>
    <mergeCell ref="K377:L377"/>
    <mergeCell ref="C394:F394"/>
    <mergeCell ref="K394:L394"/>
    <mergeCell ref="C393:F393"/>
    <mergeCell ref="K393:L393"/>
    <mergeCell ref="C392:F392"/>
    <mergeCell ref="K392:L392"/>
    <mergeCell ref="C391:F391"/>
    <mergeCell ref="K391:L391"/>
    <mergeCell ref="C390:F390"/>
    <mergeCell ref="K390:L390"/>
    <mergeCell ref="C389:F389"/>
    <mergeCell ref="K389:L389"/>
    <mergeCell ref="C388:F388"/>
    <mergeCell ref="K388:L388"/>
    <mergeCell ref="C387:F387"/>
    <mergeCell ref="K387:L387"/>
    <mergeCell ref="C386:F386"/>
    <mergeCell ref="K386:L386"/>
    <mergeCell ref="C402:F402"/>
    <mergeCell ref="K402:L402"/>
    <mergeCell ref="C403:D403"/>
    <mergeCell ref="C401:F401"/>
    <mergeCell ref="K401:L401"/>
    <mergeCell ref="C400:F400"/>
    <mergeCell ref="K400:L400"/>
    <mergeCell ref="C399:F399"/>
    <mergeCell ref="K399:L399"/>
    <mergeCell ref="C398:F398"/>
    <mergeCell ref="K398:L398"/>
    <mergeCell ref="C397:F397"/>
    <mergeCell ref="K397:L397"/>
    <mergeCell ref="C396:F396"/>
    <mergeCell ref="K396:L396"/>
    <mergeCell ref="C395:F395"/>
    <mergeCell ref="K395:L395"/>
    <mergeCell ref="C411:F411"/>
    <mergeCell ref="K411:L411"/>
    <mergeCell ref="C410:F410"/>
    <mergeCell ref="K410:L410"/>
    <mergeCell ref="C409:F409"/>
    <mergeCell ref="K409:L409"/>
    <mergeCell ref="C408:F408"/>
    <mergeCell ref="K408:L408"/>
    <mergeCell ref="C407:F407"/>
    <mergeCell ref="K407:L407"/>
    <mergeCell ref="C406:F406"/>
    <mergeCell ref="K406:L406"/>
    <mergeCell ref="C405:F405"/>
    <mergeCell ref="K405:L405"/>
    <mergeCell ref="C404:F404"/>
    <mergeCell ref="K404:L404"/>
    <mergeCell ref="C420:F420"/>
    <mergeCell ref="K420:L420"/>
    <mergeCell ref="C419:F419"/>
    <mergeCell ref="K419:L419"/>
    <mergeCell ref="C418:F418"/>
    <mergeCell ref="K418:L418"/>
    <mergeCell ref="C417:F417"/>
    <mergeCell ref="K417:L417"/>
    <mergeCell ref="C416:F416"/>
    <mergeCell ref="K416:L416"/>
    <mergeCell ref="C415:F415"/>
    <mergeCell ref="K415:L415"/>
    <mergeCell ref="C414:F414"/>
    <mergeCell ref="K414:L414"/>
    <mergeCell ref="C413:F413"/>
    <mergeCell ref="K413:L413"/>
    <mergeCell ref="C412:F412"/>
    <mergeCell ref="K412:L412"/>
    <mergeCell ref="C427:F427"/>
    <mergeCell ref="K427:L427"/>
    <mergeCell ref="C426:F426"/>
    <mergeCell ref="K426:L426"/>
    <mergeCell ref="C425:F425"/>
    <mergeCell ref="K425:L425"/>
    <mergeCell ref="C424:F424"/>
    <mergeCell ref="K424:L424"/>
    <mergeCell ref="C423:F423"/>
    <mergeCell ref="K423:L423"/>
    <mergeCell ref="C422:F422"/>
    <mergeCell ref="K422:L422"/>
    <mergeCell ref="C434:F434"/>
    <mergeCell ref="K434:L434"/>
    <mergeCell ref="C433:F433"/>
    <mergeCell ref="K433:L433"/>
    <mergeCell ref="C421:F421"/>
    <mergeCell ref="K421:L421"/>
    <mergeCell ref="C444:F444"/>
    <mergeCell ref="K444:L444"/>
    <mergeCell ref="C443:F443"/>
    <mergeCell ref="K443:L443"/>
    <mergeCell ref="C442:F442"/>
    <mergeCell ref="K442:L442"/>
    <mergeCell ref="C441:F441"/>
    <mergeCell ref="K441:L441"/>
    <mergeCell ref="C440:F440"/>
    <mergeCell ref="K440:L440"/>
    <mergeCell ref="C439:F439"/>
    <mergeCell ref="K439:L439"/>
    <mergeCell ref="C428:F428"/>
    <mergeCell ref="K428:L428"/>
    <mergeCell ref="C438:F438"/>
    <mergeCell ref="K438:L438"/>
    <mergeCell ref="B436:N436"/>
    <mergeCell ref="C431:F431"/>
    <mergeCell ref="K431:L431"/>
    <mergeCell ref="C430:F430"/>
    <mergeCell ref="K430:L430"/>
    <mergeCell ref="C429:F429"/>
    <mergeCell ref="K429:L429"/>
    <mergeCell ref="C448:F448"/>
    <mergeCell ref="K448:L448"/>
    <mergeCell ref="C454:F454"/>
    <mergeCell ref="K454:L454"/>
    <mergeCell ref="C452:F452"/>
    <mergeCell ref="K452:L452"/>
    <mergeCell ref="C451:F451"/>
    <mergeCell ref="K451:L451"/>
    <mergeCell ref="C450:F450"/>
    <mergeCell ref="K450:L450"/>
    <mergeCell ref="C449:F449"/>
    <mergeCell ref="K449:L449"/>
    <mergeCell ref="C447:F447"/>
    <mergeCell ref="K447:L447"/>
    <mergeCell ref="C446:F446"/>
    <mergeCell ref="K446:L446"/>
    <mergeCell ref="C445:F445"/>
    <mergeCell ref="K445:L445"/>
    <mergeCell ref="C469:F469"/>
    <mergeCell ref="K469:L469"/>
    <mergeCell ref="C468:F468"/>
    <mergeCell ref="K468:L468"/>
    <mergeCell ref="C467:F467"/>
    <mergeCell ref="K467:L467"/>
    <mergeCell ref="C466:F466"/>
    <mergeCell ref="K466:L466"/>
    <mergeCell ref="C465:F465"/>
    <mergeCell ref="K465:L465"/>
    <mergeCell ref="C456:F456"/>
    <mergeCell ref="K456:L456"/>
    <mergeCell ref="C455:F455"/>
    <mergeCell ref="K455:L455"/>
    <mergeCell ref="C464:F464"/>
    <mergeCell ref="K464:L464"/>
    <mergeCell ref="C453:F453"/>
    <mergeCell ref="K453:L453"/>
    <mergeCell ref="C463:F463"/>
    <mergeCell ref="K463:L463"/>
    <mergeCell ref="C462:F462"/>
    <mergeCell ref="K462:L462"/>
    <mergeCell ref="B460:N460"/>
    <mergeCell ref="C458:F458"/>
    <mergeCell ref="K458:L458"/>
    <mergeCell ref="C457:F457"/>
    <mergeCell ref="K457:L457"/>
    <mergeCell ref="C472:F472"/>
    <mergeCell ref="K472:L472"/>
    <mergeCell ref="C470:F470"/>
    <mergeCell ref="K470:L470"/>
    <mergeCell ref="C480:F480"/>
    <mergeCell ref="K480:L480"/>
    <mergeCell ref="C476:F476"/>
    <mergeCell ref="K476:L476"/>
    <mergeCell ref="C478:F478"/>
    <mergeCell ref="K478:L478"/>
    <mergeCell ref="C475:F475"/>
    <mergeCell ref="K475:L475"/>
    <mergeCell ref="C479:F479"/>
    <mergeCell ref="K479:L479"/>
    <mergeCell ref="C477:F477"/>
    <mergeCell ref="K477:L477"/>
    <mergeCell ref="C474:F474"/>
    <mergeCell ref="K474:L474"/>
    <mergeCell ref="C471:F471"/>
    <mergeCell ref="K471:L471"/>
    <mergeCell ref="C473:F473"/>
    <mergeCell ref="K473:L473"/>
    <mergeCell ref="C496:F496"/>
    <mergeCell ref="K496:L496"/>
    <mergeCell ref="C495:F495"/>
    <mergeCell ref="K495:L495"/>
    <mergeCell ref="C494:F494"/>
    <mergeCell ref="K494:L494"/>
    <mergeCell ref="C493:F493"/>
    <mergeCell ref="K493:L493"/>
    <mergeCell ref="C492:F492"/>
    <mergeCell ref="K492:L492"/>
    <mergeCell ref="C491:F491"/>
    <mergeCell ref="K491:L491"/>
    <mergeCell ref="C490:F490"/>
    <mergeCell ref="K490:L490"/>
    <mergeCell ref="C489:F489"/>
    <mergeCell ref="K489:L489"/>
    <mergeCell ref="C498:F498"/>
    <mergeCell ref="K498:L498"/>
    <mergeCell ref="C497:F497"/>
    <mergeCell ref="K497:L497"/>
    <mergeCell ref="C487:F487"/>
    <mergeCell ref="K487:L487"/>
    <mergeCell ref="C486:F486"/>
    <mergeCell ref="K486:L486"/>
    <mergeCell ref="C485:F485"/>
    <mergeCell ref="K485:L485"/>
    <mergeCell ref="C484:F484"/>
    <mergeCell ref="K484:L484"/>
    <mergeCell ref="C483:F483"/>
    <mergeCell ref="K483:L483"/>
    <mergeCell ref="C482:F482"/>
    <mergeCell ref="K482:L482"/>
    <mergeCell ref="C481:F481"/>
    <mergeCell ref="K481:L481"/>
    <mergeCell ref="C513:F513"/>
    <mergeCell ref="K513:L513"/>
    <mergeCell ref="C512:F512"/>
    <mergeCell ref="K512:L512"/>
    <mergeCell ref="C511:F511"/>
    <mergeCell ref="K511:L511"/>
    <mergeCell ref="C510:F510"/>
    <mergeCell ref="K510:L510"/>
    <mergeCell ref="C509:F509"/>
    <mergeCell ref="K509:L509"/>
    <mergeCell ref="C508:F508"/>
    <mergeCell ref="K508:L508"/>
    <mergeCell ref="C507:F507"/>
    <mergeCell ref="K507:L507"/>
    <mergeCell ref="C506:F506"/>
    <mergeCell ref="K506:L506"/>
    <mergeCell ref="C488:F488"/>
    <mergeCell ref="K488:L488"/>
    <mergeCell ref="C505:F505"/>
    <mergeCell ref="K505:L505"/>
    <mergeCell ref="C504:F504"/>
    <mergeCell ref="K504:L504"/>
    <mergeCell ref="C503:F503"/>
    <mergeCell ref="K503:L503"/>
    <mergeCell ref="C502:F502"/>
    <mergeCell ref="K502:L502"/>
    <mergeCell ref="C501:F501"/>
    <mergeCell ref="K501:L501"/>
    <mergeCell ref="C500:F500"/>
    <mergeCell ref="K500:L500"/>
    <mergeCell ref="C499:F499"/>
    <mergeCell ref="K499:L499"/>
    <mergeCell ref="C522:F522"/>
    <mergeCell ref="K522:L522"/>
    <mergeCell ref="C521:F521"/>
    <mergeCell ref="K521:L521"/>
    <mergeCell ref="C520:F520"/>
    <mergeCell ref="K520:L520"/>
    <mergeCell ref="C519:F519"/>
    <mergeCell ref="K519:L519"/>
    <mergeCell ref="C518:F518"/>
    <mergeCell ref="K518:L518"/>
    <mergeCell ref="C517:F517"/>
    <mergeCell ref="K517:L517"/>
    <mergeCell ref="C516:F516"/>
    <mergeCell ref="K516:L516"/>
    <mergeCell ref="C515:F515"/>
    <mergeCell ref="K515:L515"/>
    <mergeCell ref="C514:F514"/>
    <mergeCell ref="K514:L514"/>
    <mergeCell ref="B531:H531"/>
    <mergeCell ref="K531:L531"/>
    <mergeCell ref="C530:F530"/>
    <mergeCell ref="K530:L530"/>
    <mergeCell ref="C529:F529"/>
    <mergeCell ref="K529:L529"/>
    <mergeCell ref="C528:F528"/>
    <mergeCell ref="K528:L528"/>
    <mergeCell ref="C527:F527"/>
    <mergeCell ref="K527:L527"/>
    <mergeCell ref="C526:F526"/>
    <mergeCell ref="K526:L526"/>
    <mergeCell ref="C525:F525"/>
    <mergeCell ref="K525:L525"/>
    <mergeCell ref="C524:F524"/>
    <mergeCell ref="K524:L524"/>
    <mergeCell ref="C523:F523"/>
    <mergeCell ref="K523:L523"/>
    <mergeCell ref="C540:F540"/>
    <mergeCell ref="K540:L540"/>
    <mergeCell ref="C539:F539"/>
    <mergeCell ref="K539:L539"/>
    <mergeCell ref="C538:F538"/>
    <mergeCell ref="K538:L538"/>
    <mergeCell ref="C537:F537"/>
    <mergeCell ref="K537:L537"/>
    <mergeCell ref="C536:F536"/>
    <mergeCell ref="K536:L536"/>
    <mergeCell ref="C535:F535"/>
    <mergeCell ref="K535:L535"/>
    <mergeCell ref="C534:F534"/>
    <mergeCell ref="K534:L534"/>
    <mergeCell ref="C533:F533"/>
    <mergeCell ref="K533:L533"/>
    <mergeCell ref="B532:H532"/>
    <mergeCell ref="K532:L532"/>
    <mergeCell ref="C558:F558"/>
    <mergeCell ref="K558:L558"/>
    <mergeCell ref="C557:F557"/>
    <mergeCell ref="K557:L557"/>
    <mergeCell ref="C556:F556"/>
    <mergeCell ref="K556:L556"/>
    <mergeCell ref="C555:F555"/>
    <mergeCell ref="K555:L555"/>
    <mergeCell ref="C554:F554"/>
    <mergeCell ref="K554:L554"/>
    <mergeCell ref="C553:F553"/>
    <mergeCell ref="K553:L553"/>
    <mergeCell ref="C552:F552"/>
    <mergeCell ref="K552:L552"/>
    <mergeCell ref="C551:F551"/>
    <mergeCell ref="K551:L551"/>
    <mergeCell ref="C541:F541"/>
    <mergeCell ref="K541:L541"/>
    <mergeCell ref="C550:F550"/>
    <mergeCell ref="K550:L550"/>
    <mergeCell ref="C549:F549"/>
    <mergeCell ref="K549:L549"/>
    <mergeCell ref="C548:F548"/>
    <mergeCell ref="K548:L548"/>
    <mergeCell ref="C547:F547"/>
    <mergeCell ref="K547:L547"/>
    <mergeCell ref="C546:F546"/>
    <mergeCell ref="K546:L546"/>
    <mergeCell ref="C545:F545"/>
    <mergeCell ref="K545:L545"/>
    <mergeCell ref="C544:F544"/>
    <mergeCell ref="K544:L544"/>
    <mergeCell ref="C543:F543"/>
    <mergeCell ref="K543:L543"/>
    <mergeCell ref="C542:F542"/>
    <mergeCell ref="K542:L542"/>
  </mergeCells>
  <pageMargins left="0" right="0" top="0" bottom="0" header="0" footer="0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207"/>
  <sheetViews>
    <sheetView workbookViewId="0">
      <selection activeCell="L124" sqref="L124"/>
    </sheetView>
  </sheetViews>
  <sheetFormatPr defaultRowHeight="15"/>
  <cols>
    <col min="2" max="2" width="5.85546875" customWidth="1"/>
    <col min="3" max="3" width="7" customWidth="1"/>
    <col min="4" max="4" width="7.42578125" customWidth="1"/>
    <col min="5" max="5" width="7.5703125" customWidth="1"/>
    <col min="6" max="6" width="48.7109375" customWidth="1"/>
    <col min="7" max="7" width="21.42578125" style="181" customWidth="1"/>
    <col min="8" max="8" width="20" style="180" customWidth="1"/>
    <col min="9" max="9" width="15.42578125" style="180" customWidth="1"/>
    <col min="10" max="10" width="22.5703125" style="181" customWidth="1"/>
    <col min="11" max="12" width="15.7109375" style="181" customWidth="1"/>
  </cols>
  <sheetData>
    <row r="1" spans="2:12" ht="18">
      <c r="B1" s="116"/>
      <c r="C1" s="116"/>
      <c r="D1" s="116"/>
      <c r="E1" s="116"/>
      <c r="F1" s="116"/>
      <c r="G1" s="117"/>
      <c r="H1" s="117"/>
      <c r="I1" s="117"/>
      <c r="J1" s="118"/>
      <c r="K1" s="118"/>
      <c r="L1" s="118"/>
    </row>
    <row r="2" spans="2:12" ht="15.75" customHeight="1">
      <c r="B2" s="298" t="s">
        <v>827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</row>
    <row r="3" spans="2:12" ht="15.75" customHeight="1">
      <c r="B3" s="298" t="s">
        <v>828</v>
      </c>
      <c r="C3" s="298"/>
      <c r="D3" s="298"/>
      <c r="E3" s="298"/>
      <c r="F3" s="298"/>
      <c r="G3" s="298"/>
      <c r="H3" s="298"/>
      <c r="I3" s="298"/>
      <c r="J3" s="298"/>
      <c r="K3" s="298"/>
      <c r="L3" s="298"/>
    </row>
    <row r="4" spans="2:12" ht="15.75"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2:12" ht="45" customHeight="1">
      <c r="B5" s="299" t="s">
        <v>801</v>
      </c>
      <c r="C5" s="300"/>
      <c r="D5" s="300"/>
      <c r="E5" s="300"/>
      <c r="F5" s="301"/>
      <c r="G5" s="120" t="s">
        <v>829</v>
      </c>
      <c r="H5" s="120" t="s">
        <v>830</v>
      </c>
      <c r="I5" s="120" t="s">
        <v>831</v>
      </c>
      <c r="J5" s="120" t="s">
        <v>832</v>
      </c>
      <c r="K5" s="120" t="s">
        <v>806</v>
      </c>
      <c r="L5" s="120" t="s">
        <v>807</v>
      </c>
    </row>
    <row r="6" spans="2:12">
      <c r="B6" s="295">
        <v>1</v>
      </c>
      <c r="C6" s="296"/>
      <c r="D6" s="296"/>
      <c r="E6" s="296"/>
      <c r="F6" s="297"/>
      <c r="G6" s="121">
        <v>2</v>
      </c>
      <c r="H6" s="121">
        <v>3</v>
      </c>
      <c r="I6" s="121">
        <v>4</v>
      </c>
      <c r="J6" s="121">
        <v>5</v>
      </c>
      <c r="K6" s="121" t="s">
        <v>808</v>
      </c>
      <c r="L6" s="121" t="s">
        <v>833</v>
      </c>
    </row>
    <row r="7" spans="2:12">
      <c r="B7" s="122"/>
      <c r="C7" s="122"/>
      <c r="D7" s="122"/>
      <c r="E7" s="122"/>
      <c r="F7" s="123" t="s">
        <v>834</v>
      </c>
      <c r="G7" s="124">
        <f>SUM(G8+G40)</f>
        <v>2331482.4900000002</v>
      </c>
      <c r="H7" s="124">
        <f>SUM(H9+H27+H33)</f>
        <v>2374617</v>
      </c>
      <c r="I7" s="124">
        <v>2255248.38</v>
      </c>
      <c r="J7" s="124">
        <f>SUM(J8+J40)</f>
        <v>2768031.2</v>
      </c>
      <c r="K7" s="125">
        <f>SUM(J7/G7*100)</f>
        <v>118.72408271871689</v>
      </c>
      <c r="L7" s="125">
        <f>SUM(J7/H7*100)</f>
        <v>116.56748014521922</v>
      </c>
    </row>
    <row r="8" spans="2:12">
      <c r="B8" s="126">
        <v>6</v>
      </c>
      <c r="C8" s="126"/>
      <c r="D8" s="126"/>
      <c r="E8" s="126"/>
      <c r="F8" s="126" t="s">
        <v>15</v>
      </c>
      <c r="G8" s="127">
        <v>2331482.4900000002</v>
      </c>
      <c r="H8" s="127">
        <v>2374617</v>
      </c>
      <c r="I8" s="127">
        <v>2255248.38</v>
      </c>
      <c r="J8" s="127">
        <v>2768031.2</v>
      </c>
      <c r="K8" s="125">
        <f t="shared" ref="K8:K43" si="0">SUM(J8/G8*100)</f>
        <v>118.72408271871689</v>
      </c>
      <c r="L8" s="125">
        <f t="shared" ref="L8:L43" si="1">SUM(J8/H8*100)</f>
        <v>116.56748014521922</v>
      </c>
    </row>
    <row r="9" spans="2:12" ht="26.25">
      <c r="B9" s="122"/>
      <c r="C9" s="128">
        <v>63</v>
      </c>
      <c r="D9" s="128"/>
      <c r="E9" s="128"/>
      <c r="F9" s="128" t="s">
        <v>17</v>
      </c>
      <c r="G9" s="129">
        <v>2083136.01</v>
      </c>
      <c r="H9" s="129">
        <v>2178425</v>
      </c>
      <c r="I9" s="130">
        <v>2235371.34</v>
      </c>
      <c r="J9" s="129">
        <v>2538608.46</v>
      </c>
      <c r="K9" s="125">
        <f t="shared" si="0"/>
        <v>121.86474852402939</v>
      </c>
      <c r="L9" s="125">
        <f t="shared" si="1"/>
        <v>116.53412258856744</v>
      </c>
    </row>
    <row r="10" spans="2:12" ht="25.5">
      <c r="B10" s="131"/>
      <c r="C10" s="131"/>
      <c r="D10" s="131">
        <v>633</v>
      </c>
      <c r="E10" s="131"/>
      <c r="F10" s="132" t="s">
        <v>835</v>
      </c>
      <c r="G10" s="133">
        <v>4269.41</v>
      </c>
      <c r="H10" s="133">
        <v>1126</v>
      </c>
      <c r="I10" s="133">
        <v>1826</v>
      </c>
      <c r="J10" s="133">
        <v>0</v>
      </c>
      <c r="K10" s="125">
        <f t="shared" si="0"/>
        <v>0</v>
      </c>
      <c r="L10" s="125">
        <f t="shared" si="1"/>
        <v>0</v>
      </c>
    </row>
    <row r="11" spans="2:12" ht="25.5">
      <c r="B11" s="131"/>
      <c r="C11" s="131"/>
      <c r="D11" s="131"/>
      <c r="E11" s="131">
        <v>6331</v>
      </c>
      <c r="F11" s="132" t="s">
        <v>89</v>
      </c>
      <c r="G11" s="133">
        <v>4269.41</v>
      </c>
      <c r="H11" s="133">
        <v>1126</v>
      </c>
      <c r="I11" s="133">
        <v>1826</v>
      </c>
      <c r="J11" s="134">
        <v>0</v>
      </c>
      <c r="K11" s="125">
        <f t="shared" si="0"/>
        <v>0</v>
      </c>
      <c r="L11" s="125">
        <f t="shared" si="1"/>
        <v>0</v>
      </c>
    </row>
    <row r="12" spans="2:12" ht="25.5">
      <c r="B12" s="131"/>
      <c r="C12" s="131"/>
      <c r="D12" s="131">
        <v>634</v>
      </c>
      <c r="E12" s="131"/>
      <c r="F12" s="132" t="s">
        <v>836</v>
      </c>
      <c r="G12" s="133">
        <v>14637.61</v>
      </c>
      <c r="H12" s="133">
        <v>0</v>
      </c>
      <c r="I12" s="133">
        <v>15483</v>
      </c>
      <c r="J12" s="134">
        <v>2601.3000000000002</v>
      </c>
      <c r="K12" s="125">
        <f t="shared" si="0"/>
        <v>17.771343819107084</v>
      </c>
      <c r="L12" s="125" t="e">
        <f t="shared" si="1"/>
        <v>#DIV/0!</v>
      </c>
    </row>
    <row r="13" spans="2:12">
      <c r="B13" s="131"/>
      <c r="C13" s="131"/>
      <c r="D13" s="131"/>
      <c r="E13" s="131">
        <v>6341</v>
      </c>
      <c r="F13" s="132" t="s">
        <v>23</v>
      </c>
      <c r="G13" s="133">
        <v>14637.61</v>
      </c>
      <c r="H13" s="133">
        <v>0</v>
      </c>
      <c r="I13" s="133">
        <v>15483</v>
      </c>
      <c r="J13" s="134">
        <v>2601.3000000000002</v>
      </c>
      <c r="K13" s="125">
        <f t="shared" si="0"/>
        <v>17.771343819107084</v>
      </c>
      <c r="L13" s="125" t="e">
        <f t="shared" si="1"/>
        <v>#DIV/0!</v>
      </c>
    </row>
    <row r="14" spans="2:12" ht="25.5">
      <c r="B14" s="131"/>
      <c r="C14" s="131"/>
      <c r="D14" s="131">
        <v>636</v>
      </c>
      <c r="E14" s="131"/>
      <c r="F14" s="135" t="s">
        <v>27</v>
      </c>
      <c r="G14" s="133">
        <v>1923664.27</v>
      </c>
      <c r="H14" s="133">
        <f>[1]LCW148_PrijedlogPlanaProracunaU!$T$24</f>
        <v>1998794</v>
      </c>
      <c r="I14" s="133">
        <v>2212180.54</v>
      </c>
      <c r="J14" s="133">
        <v>2323143.69</v>
      </c>
      <c r="K14" s="125">
        <f t="shared" si="0"/>
        <v>120.76658730060001</v>
      </c>
      <c r="L14" s="125">
        <f t="shared" si="1"/>
        <v>116.22726954353475</v>
      </c>
    </row>
    <row r="15" spans="2:12" ht="25.5">
      <c r="B15" s="131"/>
      <c r="C15" s="131"/>
      <c r="D15" s="131"/>
      <c r="E15" s="136" t="s">
        <v>96</v>
      </c>
      <c r="F15" s="137" t="s">
        <v>97</v>
      </c>
      <c r="G15" s="138">
        <v>1894615.17</v>
      </c>
      <c r="H15" s="133">
        <f>[1]LCW148_PrijedlogPlanaProracunaU!$T$25</f>
        <v>1996140</v>
      </c>
      <c r="I15" s="133">
        <v>2192793.54</v>
      </c>
      <c r="J15" s="138">
        <v>2299742.96</v>
      </c>
      <c r="K15" s="125">
        <f t="shared" si="0"/>
        <v>121.38311760693863</v>
      </c>
      <c r="L15" s="125">
        <f t="shared" si="1"/>
        <v>115.20950233951525</v>
      </c>
    </row>
    <row r="16" spans="2:12" ht="25.5">
      <c r="B16" s="131"/>
      <c r="C16" s="139"/>
      <c r="D16" s="131"/>
      <c r="E16" s="140" t="s">
        <v>28</v>
      </c>
      <c r="F16" s="141" t="s">
        <v>29</v>
      </c>
      <c r="G16" s="142">
        <v>29049.1</v>
      </c>
      <c r="H16" s="133">
        <v>2654</v>
      </c>
      <c r="I16" s="133">
        <v>19387</v>
      </c>
      <c r="J16" s="142">
        <v>23400.73</v>
      </c>
      <c r="K16" s="125">
        <f t="shared" si="0"/>
        <v>80.55578313958091</v>
      </c>
      <c r="L16" s="125">
        <f t="shared" si="1"/>
        <v>881.71552373775432</v>
      </c>
    </row>
    <row r="17" spans="2:12">
      <c r="B17" s="131"/>
      <c r="C17" s="139"/>
      <c r="D17" s="131">
        <v>638</v>
      </c>
      <c r="E17" s="131"/>
      <c r="F17" s="143" t="s">
        <v>837</v>
      </c>
      <c r="G17" s="133">
        <f>G18</f>
        <v>69.349999999999994</v>
      </c>
      <c r="H17" s="133">
        <v>0</v>
      </c>
      <c r="I17" s="133">
        <v>5881.8</v>
      </c>
      <c r="J17" s="133">
        <v>37981.54</v>
      </c>
      <c r="K17" s="125">
        <f t="shared" si="0"/>
        <v>54767.901946647442</v>
      </c>
      <c r="L17" s="125" t="e">
        <f t="shared" si="1"/>
        <v>#DIV/0!</v>
      </c>
    </row>
    <row r="18" spans="2:12">
      <c r="B18" s="131"/>
      <c r="C18" s="131"/>
      <c r="D18" s="131"/>
      <c r="E18" s="131">
        <v>6381</v>
      </c>
      <c r="F18" s="143" t="s">
        <v>838</v>
      </c>
      <c r="G18" s="144">
        <v>69.349999999999994</v>
      </c>
      <c r="H18" s="133">
        <v>0</v>
      </c>
      <c r="I18" s="133">
        <v>5881.8</v>
      </c>
      <c r="J18" s="144">
        <v>37981.54</v>
      </c>
      <c r="K18" s="125">
        <f t="shared" si="0"/>
        <v>54767.901946647442</v>
      </c>
      <c r="L18" s="125" t="e">
        <f t="shared" si="1"/>
        <v>#DIV/0!</v>
      </c>
    </row>
    <row r="19" spans="2:12" ht="24" customHeight="1">
      <c r="B19" s="131"/>
      <c r="C19" s="131"/>
      <c r="D19" s="131">
        <v>639</v>
      </c>
      <c r="E19" s="131"/>
      <c r="F19" s="143" t="s">
        <v>788</v>
      </c>
      <c r="G19" s="133">
        <v>140495.37</v>
      </c>
      <c r="H19" s="133">
        <f>[1]LCW148_PrijedlogPlanaProracunaU!$T$29</f>
        <v>169717</v>
      </c>
      <c r="I19" s="133">
        <v>0</v>
      </c>
      <c r="J19" s="133">
        <v>174881.93</v>
      </c>
      <c r="K19" s="125">
        <f t="shared" si="0"/>
        <v>124.47522647899359</v>
      </c>
      <c r="L19" s="125">
        <f t="shared" si="1"/>
        <v>103.04326025088824</v>
      </c>
    </row>
    <row r="20" spans="2:12" ht="25.5">
      <c r="B20" s="131"/>
      <c r="C20" s="131"/>
      <c r="D20" s="131"/>
      <c r="E20" s="131">
        <v>6391</v>
      </c>
      <c r="F20" s="143" t="s">
        <v>791</v>
      </c>
      <c r="G20" s="133">
        <v>27397.33</v>
      </c>
      <c r="H20" s="133">
        <v>17508</v>
      </c>
      <c r="I20" s="133">
        <v>0</v>
      </c>
      <c r="J20" s="134">
        <v>42592.78</v>
      </c>
      <c r="K20" s="125">
        <f t="shared" si="0"/>
        <v>155.46325134602529</v>
      </c>
      <c r="L20" s="125">
        <f t="shared" si="1"/>
        <v>243.27610235320995</v>
      </c>
    </row>
    <row r="21" spans="2:12" ht="25.5">
      <c r="B21" s="131"/>
      <c r="C21" s="131"/>
      <c r="D21" s="131"/>
      <c r="E21" s="131">
        <v>6392</v>
      </c>
      <c r="F21" s="143" t="s">
        <v>839</v>
      </c>
      <c r="G21" s="133">
        <v>0</v>
      </c>
      <c r="H21" s="133">
        <v>0</v>
      </c>
      <c r="I21" s="133">
        <v>0</v>
      </c>
      <c r="J21" s="134">
        <v>0</v>
      </c>
      <c r="K21" s="125" t="e">
        <f t="shared" si="0"/>
        <v>#DIV/0!</v>
      </c>
      <c r="L21" s="125" t="e">
        <f t="shared" si="1"/>
        <v>#DIV/0!</v>
      </c>
    </row>
    <row r="22" spans="2:12" ht="25.5">
      <c r="B22" s="131"/>
      <c r="C22" s="131"/>
      <c r="D22" s="131"/>
      <c r="E22" s="131">
        <v>6393</v>
      </c>
      <c r="F22" s="143" t="s">
        <v>840</v>
      </c>
      <c r="G22" s="133">
        <v>113098.04</v>
      </c>
      <c r="H22" s="133">
        <v>152209</v>
      </c>
      <c r="I22" s="133">
        <v>0</v>
      </c>
      <c r="J22" s="134">
        <v>132289.15</v>
      </c>
      <c r="K22" s="125">
        <f t="shared" si="0"/>
        <v>116.96856108204881</v>
      </c>
      <c r="L22" s="125">
        <f t="shared" si="1"/>
        <v>86.912830384537045</v>
      </c>
    </row>
    <row r="23" spans="2:12" ht="25.5">
      <c r="B23" s="131"/>
      <c r="C23" s="131"/>
      <c r="D23" s="131"/>
      <c r="E23" s="131">
        <v>6394</v>
      </c>
      <c r="F23" s="143" t="s">
        <v>841</v>
      </c>
      <c r="G23" s="133">
        <v>0</v>
      </c>
      <c r="H23" s="133">
        <v>0</v>
      </c>
      <c r="I23" s="133">
        <v>0</v>
      </c>
      <c r="J23" s="134">
        <v>0</v>
      </c>
      <c r="K23" s="125" t="e">
        <f t="shared" si="0"/>
        <v>#DIV/0!</v>
      </c>
      <c r="L23" s="125" t="e">
        <f t="shared" si="1"/>
        <v>#DIV/0!</v>
      </c>
    </row>
    <row r="24" spans="2:12" ht="26.25">
      <c r="B24" s="131"/>
      <c r="C24" s="145">
        <v>65</v>
      </c>
      <c r="D24" s="145"/>
      <c r="E24" s="145"/>
      <c r="F24" s="146" t="s">
        <v>842</v>
      </c>
      <c r="G24" s="129">
        <f>G25</f>
        <v>0</v>
      </c>
      <c r="H24" s="129">
        <v>0</v>
      </c>
      <c r="I24" s="130">
        <v>125</v>
      </c>
      <c r="J24" s="129">
        <f t="shared" ref="J24" si="2">J25</f>
        <v>6147.5</v>
      </c>
      <c r="K24" s="125" t="e">
        <f t="shared" si="0"/>
        <v>#DIV/0!</v>
      </c>
      <c r="L24" s="125" t="e">
        <f t="shared" si="1"/>
        <v>#DIV/0!</v>
      </c>
    </row>
    <row r="25" spans="2:12">
      <c r="B25" s="131"/>
      <c r="C25" s="131"/>
      <c r="D25" s="131">
        <v>652</v>
      </c>
      <c r="E25" s="131"/>
      <c r="F25" s="147" t="s">
        <v>843</v>
      </c>
      <c r="G25" s="133">
        <v>0</v>
      </c>
      <c r="H25" s="133">
        <f t="shared" ref="H25" si="3">H26</f>
        <v>0</v>
      </c>
      <c r="I25" s="133">
        <v>125</v>
      </c>
      <c r="J25" s="133">
        <v>6147.5</v>
      </c>
      <c r="K25" s="125" t="e">
        <f t="shared" si="0"/>
        <v>#DIV/0!</v>
      </c>
      <c r="L25" s="125" t="e">
        <f t="shared" si="1"/>
        <v>#DIV/0!</v>
      </c>
    </row>
    <row r="26" spans="2:12">
      <c r="B26" s="131"/>
      <c r="C26" s="131"/>
      <c r="D26" s="148"/>
      <c r="E26" s="148">
        <v>6526</v>
      </c>
      <c r="F26" s="143" t="s">
        <v>77</v>
      </c>
      <c r="G26" s="133">
        <v>0</v>
      </c>
      <c r="H26" s="133">
        <v>0</v>
      </c>
      <c r="I26" s="133">
        <v>125</v>
      </c>
      <c r="J26" s="134">
        <v>6147.5</v>
      </c>
      <c r="K26" s="125" t="e">
        <f>SUM(J26/G26*100)</f>
        <v>#DIV/0!</v>
      </c>
      <c r="L26" s="125" t="e">
        <f t="shared" si="1"/>
        <v>#DIV/0!</v>
      </c>
    </row>
    <row r="27" spans="2:12" ht="38.25">
      <c r="B27" s="131"/>
      <c r="C27" s="149">
        <v>66</v>
      </c>
      <c r="D27" s="149"/>
      <c r="E27" s="149"/>
      <c r="F27" s="150" t="s">
        <v>844</v>
      </c>
      <c r="G27" s="129">
        <f>SUM(G28+G31)</f>
        <v>15331.25</v>
      </c>
      <c r="H27" s="129">
        <v>11065</v>
      </c>
      <c r="I27" s="129">
        <v>15080.56</v>
      </c>
      <c r="J27" s="129">
        <f t="shared" ref="J27" si="4">SUM(J28+J31)</f>
        <v>14758.85</v>
      </c>
      <c r="K27" s="125">
        <f t="shared" si="0"/>
        <v>96.266449245821448</v>
      </c>
      <c r="L27" s="125">
        <f t="shared" si="1"/>
        <v>133.3831902394939</v>
      </c>
    </row>
    <row r="28" spans="2:12">
      <c r="B28" s="131"/>
      <c r="C28" s="131"/>
      <c r="D28" s="131">
        <v>661</v>
      </c>
      <c r="E28" s="131"/>
      <c r="F28" s="132" t="s">
        <v>845</v>
      </c>
      <c r="G28" s="133">
        <v>14804.34</v>
      </c>
      <c r="H28" s="133">
        <f>SUM(H29:H30)</f>
        <v>10415</v>
      </c>
      <c r="I28" s="133">
        <v>12000</v>
      </c>
      <c r="J28" s="133">
        <v>11475.49</v>
      </c>
      <c r="K28" s="125">
        <f t="shared" si="0"/>
        <v>77.514364031088178</v>
      </c>
      <c r="L28" s="125">
        <f t="shared" si="1"/>
        <v>110.18233317330773</v>
      </c>
    </row>
    <row r="29" spans="2:12">
      <c r="B29" s="131"/>
      <c r="C29" s="131"/>
      <c r="D29" s="131"/>
      <c r="E29" s="131">
        <v>6614</v>
      </c>
      <c r="F29" s="132" t="s">
        <v>846</v>
      </c>
      <c r="G29" s="133">
        <v>0</v>
      </c>
      <c r="H29" s="133">
        <v>0</v>
      </c>
      <c r="I29" s="133">
        <v>0</v>
      </c>
      <c r="J29" s="134">
        <v>0</v>
      </c>
      <c r="K29" s="125" t="e">
        <f t="shared" si="0"/>
        <v>#DIV/0!</v>
      </c>
      <c r="L29" s="125" t="e">
        <f t="shared" si="1"/>
        <v>#DIV/0!</v>
      </c>
    </row>
    <row r="30" spans="2:12">
      <c r="B30" s="131"/>
      <c r="C30" s="131"/>
      <c r="D30" s="131"/>
      <c r="E30" s="131">
        <v>6615</v>
      </c>
      <c r="F30" s="132" t="s">
        <v>40</v>
      </c>
      <c r="G30" s="133">
        <v>14804.34</v>
      </c>
      <c r="H30" s="133">
        <v>10415</v>
      </c>
      <c r="I30" s="133">
        <v>12000</v>
      </c>
      <c r="J30" s="134">
        <v>11475.49</v>
      </c>
      <c r="K30" s="125">
        <f t="shared" si="0"/>
        <v>77.514364031088178</v>
      </c>
      <c r="L30" s="125">
        <f t="shared" si="1"/>
        <v>110.18233317330773</v>
      </c>
    </row>
    <row r="31" spans="2:12" ht="25.5">
      <c r="B31" s="131"/>
      <c r="C31" s="131"/>
      <c r="D31" s="131">
        <v>663</v>
      </c>
      <c r="E31" s="131"/>
      <c r="F31" s="151" t="s">
        <v>847</v>
      </c>
      <c r="G31" s="133">
        <v>526.91</v>
      </c>
      <c r="H31" s="133">
        <v>650</v>
      </c>
      <c r="I31" s="133">
        <v>3080.56</v>
      </c>
      <c r="J31" s="133">
        <v>3283.36</v>
      </c>
      <c r="K31" s="125">
        <f t="shared" si="0"/>
        <v>623.13488071966754</v>
      </c>
      <c r="L31" s="125">
        <f t="shared" si="1"/>
        <v>505.13230769230768</v>
      </c>
    </row>
    <row r="32" spans="2:12">
      <c r="B32" s="131"/>
      <c r="C32" s="131"/>
      <c r="D32" s="131"/>
      <c r="E32" s="131">
        <v>6631</v>
      </c>
      <c r="F32" s="132" t="s">
        <v>46</v>
      </c>
      <c r="G32" s="133">
        <v>526.91</v>
      </c>
      <c r="H32" s="133">
        <v>650</v>
      </c>
      <c r="I32" s="133">
        <v>3080.56</v>
      </c>
      <c r="J32" s="134">
        <v>3283.36</v>
      </c>
      <c r="K32" s="125">
        <f t="shared" si="0"/>
        <v>623.13488071966754</v>
      </c>
      <c r="L32" s="125">
        <f t="shared" si="1"/>
        <v>505.13230769230768</v>
      </c>
    </row>
    <row r="33" spans="2:12" ht="25.5">
      <c r="B33" s="131"/>
      <c r="C33" s="149">
        <v>67</v>
      </c>
      <c r="D33" s="149"/>
      <c r="E33" s="149"/>
      <c r="F33" s="152" t="s">
        <v>848</v>
      </c>
      <c r="G33" s="129">
        <f>G34</f>
        <v>232816.15</v>
      </c>
      <c r="H33" s="129">
        <v>185127</v>
      </c>
      <c r="I33" s="153">
        <v>0</v>
      </c>
      <c r="J33" s="129">
        <f t="shared" ref="J33" si="5">J34</f>
        <v>208473.04</v>
      </c>
      <c r="K33" s="125">
        <f t="shared" si="0"/>
        <v>89.544062987039354</v>
      </c>
      <c r="L33" s="125">
        <f t="shared" si="1"/>
        <v>112.61082392087593</v>
      </c>
    </row>
    <row r="34" spans="2:12" ht="25.5">
      <c r="B34" s="131"/>
      <c r="C34" s="131"/>
      <c r="D34" s="131">
        <v>671</v>
      </c>
      <c r="E34" s="131"/>
      <c r="F34" s="135" t="s">
        <v>849</v>
      </c>
      <c r="G34" s="133">
        <v>232816.15</v>
      </c>
      <c r="H34" s="133">
        <v>185127</v>
      </c>
      <c r="I34" s="133">
        <f t="shared" ref="I34" si="6">I35</f>
        <v>0</v>
      </c>
      <c r="J34" s="133">
        <v>208473.04</v>
      </c>
      <c r="K34" s="125">
        <f t="shared" si="0"/>
        <v>89.544062987039354</v>
      </c>
      <c r="L34" s="125">
        <f t="shared" si="1"/>
        <v>112.61082392087593</v>
      </c>
    </row>
    <row r="35" spans="2:12" ht="25.5">
      <c r="B35" s="131"/>
      <c r="C35" s="131"/>
      <c r="D35" s="131"/>
      <c r="E35" s="131">
        <v>6711</v>
      </c>
      <c r="F35" s="143" t="s">
        <v>850</v>
      </c>
      <c r="G35" s="133">
        <v>162370.37</v>
      </c>
      <c r="H35" s="133">
        <v>171855</v>
      </c>
      <c r="I35" s="133">
        <v>0</v>
      </c>
      <c r="J35" s="154">
        <v>161823.04000000001</v>
      </c>
      <c r="K35" s="125">
        <f t="shared" si="0"/>
        <v>99.662912636092415</v>
      </c>
      <c r="L35" s="125">
        <f t="shared" si="1"/>
        <v>94.162544005120594</v>
      </c>
    </row>
    <row r="36" spans="2:12" ht="25.5">
      <c r="B36" s="131"/>
      <c r="C36" s="131"/>
      <c r="D36" s="131"/>
      <c r="E36" s="131">
        <v>6712</v>
      </c>
      <c r="F36" s="143" t="s">
        <v>851</v>
      </c>
      <c r="G36" s="133">
        <v>70445.78</v>
      </c>
      <c r="H36" s="133">
        <v>13272</v>
      </c>
      <c r="I36" s="133">
        <v>0</v>
      </c>
      <c r="J36" s="155">
        <v>46650</v>
      </c>
      <c r="K36" s="125">
        <f t="shared" si="0"/>
        <v>66.221141990336392</v>
      </c>
      <c r="L36" s="125">
        <f t="shared" si="1"/>
        <v>351.49186256781195</v>
      </c>
    </row>
    <row r="37" spans="2:12">
      <c r="B37" s="149"/>
      <c r="C37" s="149">
        <v>68</v>
      </c>
      <c r="D37" s="149"/>
      <c r="E37" s="149"/>
      <c r="F37" s="156" t="s">
        <v>852</v>
      </c>
      <c r="G37" s="129">
        <f>G38</f>
        <v>199.08</v>
      </c>
      <c r="H37" s="129">
        <v>0</v>
      </c>
      <c r="I37" s="129">
        <v>4671.4799999999996</v>
      </c>
      <c r="J37" s="129">
        <f t="shared" ref="J37" si="7">J38</f>
        <v>43.35</v>
      </c>
      <c r="K37" s="125">
        <f t="shared" si="0"/>
        <v>21.775165762507534</v>
      </c>
      <c r="L37" s="125" t="e">
        <f t="shared" si="1"/>
        <v>#DIV/0!</v>
      </c>
    </row>
    <row r="38" spans="2:12">
      <c r="B38" s="131"/>
      <c r="C38" s="131"/>
      <c r="D38" s="131">
        <v>683</v>
      </c>
      <c r="E38" s="131"/>
      <c r="F38" s="157" t="s">
        <v>54</v>
      </c>
      <c r="G38" s="133">
        <v>199.08</v>
      </c>
      <c r="H38" s="133">
        <v>0</v>
      </c>
      <c r="I38" s="133">
        <v>4671.4799999999996</v>
      </c>
      <c r="J38" s="133">
        <v>43.35</v>
      </c>
      <c r="K38" s="125">
        <f t="shared" si="0"/>
        <v>21.775165762507534</v>
      </c>
      <c r="L38" s="125" t="e">
        <f t="shared" si="1"/>
        <v>#DIV/0!</v>
      </c>
    </row>
    <row r="39" spans="2:12">
      <c r="B39" s="131"/>
      <c r="C39" s="131"/>
      <c r="D39" s="131"/>
      <c r="E39" s="131">
        <v>6831</v>
      </c>
      <c r="F39" s="143"/>
      <c r="G39" s="133">
        <v>0</v>
      </c>
      <c r="H39" s="133">
        <v>0</v>
      </c>
      <c r="I39" s="133">
        <v>4671.4799999999996</v>
      </c>
      <c r="J39" s="134">
        <v>0</v>
      </c>
      <c r="K39" s="125" t="e">
        <f t="shared" si="0"/>
        <v>#DIV/0!</v>
      </c>
      <c r="L39" s="125" t="e">
        <f t="shared" si="1"/>
        <v>#DIV/0!</v>
      </c>
    </row>
    <row r="40" spans="2:12">
      <c r="B40" s="139">
        <v>7</v>
      </c>
      <c r="C40" s="139"/>
      <c r="D40" s="139"/>
      <c r="E40" s="139"/>
      <c r="F40" s="122" t="s">
        <v>853</v>
      </c>
      <c r="G40" s="158">
        <f>G41</f>
        <v>0</v>
      </c>
      <c r="H40" s="158">
        <f t="shared" ref="H40:J42" si="8">H41</f>
        <v>0</v>
      </c>
      <c r="I40" s="158">
        <f t="shared" si="8"/>
        <v>0</v>
      </c>
      <c r="J40" s="158">
        <f t="shared" si="8"/>
        <v>0</v>
      </c>
      <c r="K40" s="125" t="e">
        <f t="shared" si="0"/>
        <v>#DIV/0!</v>
      </c>
      <c r="L40" s="125" t="e">
        <f t="shared" si="1"/>
        <v>#DIV/0!</v>
      </c>
    </row>
    <row r="41" spans="2:12" ht="30.75" customHeight="1">
      <c r="B41" s="131"/>
      <c r="C41" s="149">
        <v>72</v>
      </c>
      <c r="D41" s="149"/>
      <c r="E41" s="149"/>
      <c r="F41" s="159" t="s">
        <v>854</v>
      </c>
      <c r="G41" s="129">
        <f>G42</f>
        <v>0</v>
      </c>
      <c r="H41" s="129">
        <f t="shared" si="8"/>
        <v>0</v>
      </c>
      <c r="I41" s="129">
        <f t="shared" si="8"/>
        <v>0</v>
      </c>
      <c r="J41" s="129">
        <f t="shared" si="8"/>
        <v>0</v>
      </c>
      <c r="K41" s="125" t="e">
        <f t="shared" si="0"/>
        <v>#DIV/0!</v>
      </c>
      <c r="L41" s="125" t="e">
        <f t="shared" si="1"/>
        <v>#DIV/0!</v>
      </c>
    </row>
    <row r="42" spans="2:12">
      <c r="B42" s="131"/>
      <c r="C42" s="131"/>
      <c r="D42" s="131">
        <v>722</v>
      </c>
      <c r="E42" s="131"/>
      <c r="F42" s="143" t="s">
        <v>855</v>
      </c>
      <c r="G42" s="133">
        <v>0</v>
      </c>
      <c r="H42" s="133">
        <f t="shared" si="8"/>
        <v>0</v>
      </c>
      <c r="I42" s="133">
        <f t="shared" si="8"/>
        <v>0</v>
      </c>
      <c r="J42" s="133">
        <f t="shared" si="8"/>
        <v>0</v>
      </c>
      <c r="K42" s="125" t="e">
        <f t="shared" si="0"/>
        <v>#DIV/0!</v>
      </c>
      <c r="L42" s="125" t="e">
        <f t="shared" si="1"/>
        <v>#DIV/0!</v>
      </c>
    </row>
    <row r="43" spans="2:12">
      <c r="B43" s="131"/>
      <c r="C43" s="131"/>
      <c r="D43" s="131"/>
      <c r="E43" s="131">
        <v>7221</v>
      </c>
      <c r="F43" s="143" t="s">
        <v>530</v>
      </c>
      <c r="G43" s="133">
        <v>0</v>
      </c>
      <c r="H43" s="133">
        <v>0</v>
      </c>
      <c r="I43" s="133">
        <v>0</v>
      </c>
      <c r="J43" s="134">
        <v>0</v>
      </c>
      <c r="K43" s="125" t="e">
        <f t="shared" si="0"/>
        <v>#DIV/0!</v>
      </c>
      <c r="L43" s="125" t="e">
        <f t="shared" si="1"/>
        <v>#DIV/0!</v>
      </c>
    </row>
    <row r="44" spans="2:12">
      <c r="B44" s="160"/>
      <c r="C44" s="160"/>
      <c r="D44" s="160"/>
      <c r="E44" s="160"/>
      <c r="F44" s="160"/>
      <c r="G44" s="161"/>
      <c r="H44" s="161"/>
      <c r="I44" s="161"/>
      <c r="J44" s="161"/>
      <c r="K44" s="161"/>
      <c r="L44" s="161"/>
    </row>
    <row r="45" spans="2:12" ht="18">
      <c r="B45" s="116"/>
      <c r="C45" s="116"/>
      <c r="D45" s="116"/>
      <c r="E45" s="116"/>
      <c r="F45" s="116"/>
      <c r="G45" s="117"/>
      <c r="H45" s="117"/>
      <c r="I45" s="117"/>
      <c r="J45" s="118"/>
      <c r="K45" s="118"/>
      <c r="L45" s="118"/>
    </row>
    <row r="46" spans="2:12" ht="36.75" customHeight="1">
      <c r="B46" s="299" t="s">
        <v>801</v>
      </c>
      <c r="C46" s="300"/>
      <c r="D46" s="300"/>
      <c r="E46" s="300"/>
      <c r="F46" s="301"/>
      <c r="G46" s="120" t="s">
        <v>829</v>
      </c>
      <c r="H46" s="120" t="s">
        <v>830</v>
      </c>
      <c r="I46" s="120" t="s">
        <v>831</v>
      </c>
      <c r="J46" s="120" t="s">
        <v>832</v>
      </c>
      <c r="K46" s="120" t="s">
        <v>806</v>
      </c>
      <c r="L46" s="120" t="s">
        <v>807</v>
      </c>
    </row>
    <row r="47" spans="2:12">
      <c r="B47" s="295">
        <v>1</v>
      </c>
      <c r="C47" s="296"/>
      <c r="D47" s="296"/>
      <c r="E47" s="296"/>
      <c r="F47" s="297"/>
      <c r="G47" s="121">
        <v>2</v>
      </c>
      <c r="H47" s="121">
        <v>3</v>
      </c>
      <c r="I47" s="121">
        <v>4</v>
      </c>
      <c r="J47" s="121">
        <v>5</v>
      </c>
      <c r="K47" s="121" t="s">
        <v>808</v>
      </c>
      <c r="L47" s="121" t="s">
        <v>833</v>
      </c>
    </row>
    <row r="48" spans="2:12">
      <c r="B48" s="122"/>
      <c r="C48" s="122"/>
      <c r="D48" s="122"/>
      <c r="E48" s="122"/>
      <c r="F48" s="123" t="s">
        <v>856</v>
      </c>
      <c r="G48" s="124">
        <f>SUM(G49+G104)</f>
        <v>2334959.7600000002</v>
      </c>
      <c r="H48" s="124">
        <v>2374617</v>
      </c>
      <c r="I48" s="124">
        <v>2802529.86</v>
      </c>
      <c r="J48" s="124">
        <f>SUM(J49+J104)</f>
        <v>2679241.52</v>
      </c>
      <c r="K48" s="125">
        <f>SUM(J48/G48*100)</f>
        <v>114.74465495713724</v>
      </c>
      <c r="L48" s="125">
        <f>SUM(J48/H48*100)</f>
        <v>112.82836432148848</v>
      </c>
    </row>
    <row r="49" spans="2:12" ht="30.75" customHeight="1">
      <c r="B49" s="122">
        <v>3</v>
      </c>
      <c r="C49" s="122"/>
      <c r="D49" s="122"/>
      <c r="E49" s="122"/>
      <c r="F49" s="122" t="s">
        <v>127</v>
      </c>
      <c r="G49" s="162">
        <f>G50+G60+G92+G98+G101</f>
        <v>2261473.02</v>
      </c>
      <c r="H49" s="162">
        <v>2346880</v>
      </c>
      <c r="I49" s="162">
        <v>2711668.18</v>
      </c>
      <c r="J49" s="162">
        <f>J50+J60+J92+J98+J101</f>
        <v>2608817.87</v>
      </c>
      <c r="K49" s="125">
        <f t="shared" ref="K49:K123" si="9">SUM(J49/G49*100)</f>
        <v>115.35923033032691</v>
      </c>
      <c r="L49" s="125">
        <f t="shared" ref="L49:L123" si="10">SUM(J49/H49*100)</f>
        <v>111.16111049563678</v>
      </c>
    </row>
    <row r="50" spans="2:12" ht="20.25" customHeight="1">
      <c r="B50" s="122"/>
      <c r="C50" s="163">
        <v>31</v>
      </c>
      <c r="D50" s="163"/>
      <c r="E50" s="163"/>
      <c r="F50" s="163" t="s">
        <v>131</v>
      </c>
      <c r="G50" s="129">
        <v>1785275.02</v>
      </c>
      <c r="H50" s="129">
        <v>1811739</v>
      </c>
      <c r="I50" s="129">
        <v>2063722.78</v>
      </c>
      <c r="J50" s="129">
        <v>2046966.25</v>
      </c>
      <c r="K50" s="125">
        <f t="shared" si="9"/>
        <v>114.65831466123353</v>
      </c>
      <c r="L50" s="125">
        <f t="shared" si="10"/>
        <v>112.9835064542961</v>
      </c>
    </row>
    <row r="51" spans="2:12">
      <c r="B51" s="131"/>
      <c r="C51" s="131"/>
      <c r="D51" s="131">
        <v>311</v>
      </c>
      <c r="E51" s="131"/>
      <c r="F51" s="131" t="s">
        <v>135</v>
      </c>
      <c r="G51" s="133">
        <v>1475126.16</v>
      </c>
      <c r="H51" s="133">
        <v>1502540</v>
      </c>
      <c r="I51" s="133">
        <v>1686309.93</v>
      </c>
      <c r="J51" s="133">
        <v>1687103.77</v>
      </c>
      <c r="K51" s="125">
        <f t="shared" si="9"/>
        <v>114.37013428058249</v>
      </c>
      <c r="L51" s="125">
        <f t="shared" si="10"/>
        <v>112.28345135570434</v>
      </c>
    </row>
    <row r="52" spans="2:12">
      <c r="B52" s="131"/>
      <c r="C52" s="131"/>
      <c r="D52" s="131"/>
      <c r="E52" s="131">
        <v>3111</v>
      </c>
      <c r="F52" s="131" t="s">
        <v>139</v>
      </c>
      <c r="G52" s="133">
        <v>1404151.55</v>
      </c>
      <c r="H52" s="133">
        <v>1427684</v>
      </c>
      <c r="I52" s="133">
        <v>1611029.29</v>
      </c>
      <c r="J52" s="134">
        <v>1614885.69</v>
      </c>
      <c r="K52" s="125">
        <f t="shared" si="9"/>
        <v>115.00793415069761</v>
      </c>
      <c r="L52" s="125">
        <f t="shared" si="10"/>
        <v>113.11226363817204</v>
      </c>
    </row>
    <row r="53" spans="2:12">
      <c r="B53" s="131"/>
      <c r="C53" s="131"/>
      <c r="D53" s="131"/>
      <c r="E53" s="131">
        <v>3113</v>
      </c>
      <c r="F53" s="131" t="s">
        <v>589</v>
      </c>
      <c r="G53" s="133">
        <v>17171.21</v>
      </c>
      <c r="H53" s="133">
        <v>11149</v>
      </c>
      <c r="I53" s="133">
        <v>21436.44</v>
      </c>
      <c r="J53" s="134">
        <v>18711.47</v>
      </c>
      <c r="K53" s="125">
        <f t="shared" si="9"/>
        <v>108.9700143437766</v>
      </c>
      <c r="L53" s="125">
        <f t="shared" si="10"/>
        <v>167.8309265404969</v>
      </c>
    </row>
    <row r="54" spans="2:12">
      <c r="B54" s="131"/>
      <c r="C54" s="131"/>
      <c r="D54" s="131"/>
      <c r="E54" s="131">
        <v>3114</v>
      </c>
      <c r="F54" s="131" t="s">
        <v>593</v>
      </c>
      <c r="G54" s="133">
        <v>53803.4</v>
      </c>
      <c r="H54" s="133">
        <v>63707</v>
      </c>
      <c r="I54" s="133">
        <v>53844.2</v>
      </c>
      <c r="J54" s="134">
        <v>53506.61</v>
      </c>
      <c r="K54" s="125">
        <f t="shared" si="9"/>
        <v>99.448380585613549</v>
      </c>
      <c r="L54" s="125">
        <f t="shared" si="10"/>
        <v>83.988588381182609</v>
      </c>
    </row>
    <row r="55" spans="2:12">
      <c r="B55" s="131"/>
      <c r="C55" s="131"/>
      <c r="D55" s="131">
        <v>312</v>
      </c>
      <c r="E55" s="131"/>
      <c r="F55" s="131" t="s">
        <v>145</v>
      </c>
      <c r="G55" s="133">
        <v>65946.31</v>
      </c>
      <c r="H55" s="133">
        <v>45519</v>
      </c>
      <c r="I55" s="133">
        <v>91494</v>
      </c>
      <c r="J55" s="133">
        <v>86745.84</v>
      </c>
      <c r="K55" s="125">
        <f t="shared" si="9"/>
        <v>131.54009678479358</v>
      </c>
      <c r="L55" s="125">
        <f t="shared" si="10"/>
        <v>190.57061886245305</v>
      </c>
    </row>
    <row r="56" spans="2:12">
      <c r="B56" s="131"/>
      <c r="C56" s="131"/>
      <c r="D56" s="131"/>
      <c r="E56" s="131">
        <v>3121</v>
      </c>
      <c r="F56" s="131" t="s">
        <v>145</v>
      </c>
      <c r="G56" s="133">
        <v>0</v>
      </c>
      <c r="H56" s="133">
        <v>45519</v>
      </c>
      <c r="I56" s="133">
        <v>91494</v>
      </c>
      <c r="J56" s="134">
        <v>0</v>
      </c>
      <c r="K56" s="125" t="e">
        <f t="shared" si="9"/>
        <v>#DIV/0!</v>
      </c>
      <c r="L56" s="125">
        <f t="shared" si="10"/>
        <v>0</v>
      </c>
    </row>
    <row r="57" spans="2:12">
      <c r="B57" s="131"/>
      <c r="C57" s="131"/>
      <c r="D57" s="131">
        <v>313</v>
      </c>
      <c r="E57" s="131"/>
      <c r="F57" s="131" t="s">
        <v>159</v>
      </c>
      <c r="G57" s="133">
        <v>244202.55</v>
      </c>
      <c r="H57" s="133">
        <v>233770</v>
      </c>
      <c r="I57" s="133">
        <v>285918.84999999998</v>
      </c>
      <c r="J57" s="133">
        <v>273116.64</v>
      </c>
      <c r="K57" s="125">
        <f t="shared" si="9"/>
        <v>111.84020805679549</v>
      </c>
      <c r="L57" s="125">
        <f t="shared" si="10"/>
        <v>116.83134705051974</v>
      </c>
    </row>
    <row r="58" spans="2:12">
      <c r="B58" s="131"/>
      <c r="C58" s="131"/>
      <c r="D58" s="148"/>
      <c r="E58" s="148">
        <v>3132</v>
      </c>
      <c r="F58" s="131" t="s">
        <v>163</v>
      </c>
      <c r="G58" s="133">
        <v>243845.32</v>
      </c>
      <c r="H58" s="133">
        <v>233412</v>
      </c>
      <c r="I58" s="133">
        <v>285916.64</v>
      </c>
      <c r="J58" s="134">
        <v>273114.43</v>
      </c>
      <c r="K58" s="125">
        <f t="shared" si="9"/>
        <v>112.00314609277717</v>
      </c>
      <c r="L58" s="125">
        <f t="shared" si="10"/>
        <v>117.00959248024951</v>
      </c>
    </row>
    <row r="59" spans="2:12">
      <c r="B59" s="131"/>
      <c r="C59" s="131"/>
      <c r="D59" s="148"/>
      <c r="E59" s="148">
        <v>3133</v>
      </c>
      <c r="F59" s="164" t="s">
        <v>857</v>
      </c>
      <c r="G59" s="133">
        <v>357.23</v>
      </c>
      <c r="H59" s="133">
        <v>358</v>
      </c>
      <c r="I59" s="133">
        <v>2.21</v>
      </c>
      <c r="J59" s="134">
        <v>2.21</v>
      </c>
      <c r="K59" s="125">
        <f t="shared" si="9"/>
        <v>0.61864904963188971</v>
      </c>
      <c r="L59" s="125">
        <f t="shared" si="10"/>
        <v>0.61731843575418999</v>
      </c>
    </row>
    <row r="60" spans="2:12">
      <c r="B60" s="131"/>
      <c r="C60" s="149">
        <v>32</v>
      </c>
      <c r="D60" s="149"/>
      <c r="E60" s="149"/>
      <c r="F60" s="149" t="s">
        <v>167</v>
      </c>
      <c r="G60" s="129">
        <f>SUM(G61+G66+G73+G83+G84)</f>
        <v>423856.19</v>
      </c>
      <c r="H60" s="129">
        <f>SUM(H61+H66+H73+H83+H84)</f>
        <v>366771</v>
      </c>
      <c r="I60" s="129">
        <v>472941.84</v>
      </c>
      <c r="J60" s="129">
        <f t="shared" ref="J60" si="11">SUM(J61+J66+J73+J83+J84)</f>
        <v>434553.27999999991</v>
      </c>
      <c r="K60" s="125">
        <f t="shared" si="9"/>
        <v>102.52375457817425</v>
      </c>
      <c r="L60" s="125">
        <f t="shared" si="10"/>
        <v>118.48081773095471</v>
      </c>
    </row>
    <row r="61" spans="2:12">
      <c r="B61" s="131"/>
      <c r="C61" s="131"/>
      <c r="D61" s="131">
        <v>321</v>
      </c>
      <c r="E61" s="131"/>
      <c r="F61" s="131" t="s">
        <v>171</v>
      </c>
      <c r="G61" s="133">
        <v>59760.53</v>
      </c>
      <c r="H61" s="133">
        <f>SUM(H62:H65)</f>
        <v>57198</v>
      </c>
      <c r="I61" s="133">
        <v>66256.001000000004</v>
      </c>
      <c r="J61" s="133">
        <v>53542.76</v>
      </c>
      <c r="K61" s="125">
        <f t="shared" si="9"/>
        <v>89.595524002213509</v>
      </c>
      <c r="L61" s="125">
        <f t="shared" si="10"/>
        <v>93.609496835553699</v>
      </c>
    </row>
    <row r="62" spans="2:12">
      <c r="B62" s="131"/>
      <c r="C62" s="139"/>
      <c r="D62" s="131"/>
      <c r="E62" s="131">
        <v>3211</v>
      </c>
      <c r="F62" s="165" t="s">
        <v>175</v>
      </c>
      <c r="G62" s="133">
        <v>22697.75</v>
      </c>
      <c r="H62" s="133">
        <v>15394</v>
      </c>
      <c r="I62" s="133">
        <v>20113.86</v>
      </c>
      <c r="J62" s="134">
        <v>8272.2000000000007</v>
      </c>
      <c r="K62" s="125">
        <f t="shared" si="9"/>
        <v>36.445022083686709</v>
      </c>
      <c r="L62" s="125">
        <f t="shared" si="10"/>
        <v>53.736520722359373</v>
      </c>
    </row>
    <row r="63" spans="2:12">
      <c r="B63" s="131"/>
      <c r="C63" s="139"/>
      <c r="D63" s="131"/>
      <c r="E63" s="131">
        <v>3212</v>
      </c>
      <c r="F63" s="165" t="s">
        <v>179</v>
      </c>
      <c r="G63" s="133">
        <v>36505.339999999997</v>
      </c>
      <c r="H63" s="133">
        <v>39813</v>
      </c>
      <c r="I63" s="133">
        <v>44055.99</v>
      </c>
      <c r="J63" s="134">
        <v>43184.4</v>
      </c>
      <c r="K63" s="125">
        <f t="shared" si="9"/>
        <v>118.29611777345453</v>
      </c>
      <c r="L63" s="125">
        <f t="shared" si="10"/>
        <v>108.46808831286263</v>
      </c>
    </row>
    <row r="64" spans="2:12">
      <c r="B64" s="131"/>
      <c r="C64" s="139"/>
      <c r="D64" s="131"/>
      <c r="E64" s="131">
        <v>3213</v>
      </c>
      <c r="F64" s="165" t="s">
        <v>183</v>
      </c>
      <c r="G64" s="133">
        <v>557.44000000000005</v>
      </c>
      <c r="H64" s="133">
        <v>1991</v>
      </c>
      <c r="I64" s="133">
        <v>2086.16</v>
      </c>
      <c r="J64" s="134">
        <v>2086.16</v>
      </c>
      <c r="K64" s="125">
        <f t="shared" si="9"/>
        <v>374.23938002296205</v>
      </c>
      <c r="L64" s="125">
        <f t="shared" si="10"/>
        <v>104.77950778503265</v>
      </c>
    </row>
    <row r="65" spans="2:12">
      <c r="B65" s="131"/>
      <c r="C65" s="139"/>
      <c r="D65" s="131"/>
      <c r="E65" s="131">
        <v>3214</v>
      </c>
      <c r="F65" s="165" t="s">
        <v>858</v>
      </c>
      <c r="G65" s="133">
        <v>0</v>
      </c>
      <c r="H65" s="133">
        <v>0</v>
      </c>
      <c r="I65" s="133">
        <v>0</v>
      </c>
      <c r="J65" s="134">
        <v>0</v>
      </c>
      <c r="K65" s="125" t="e">
        <f t="shared" si="9"/>
        <v>#DIV/0!</v>
      </c>
      <c r="L65" s="125" t="e">
        <f t="shared" si="10"/>
        <v>#DIV/0!</v>
      </c>
    </row>
    <row r="66" spans="2:12">
      <c r="B66" s="131"/>
      <c r="C66" s="139"/>
      <c r="D66" s="131">
        <v>322</v>
      </c>
      <c r="E66" s="131"/>
      <c r="F66" s="165" t="s">
        <v>216</v>
      </c>
      <c r="G66" s="133">
        <v>97093.89</v>
      </c>
      <c r="H66" s="133">
        <v>98391</v>
      </c>
      <c r="I66" s="133">
        <v>91195.33</v>
      </c>
      <c r="J66" s="133">
        <v>80743.27</v>
      </c>
      <c r="K66" s="125">
        <f t="shared" si="9"/>
        <v>83.159990808896424</v>
      </c>
      <c r="L66" s="125">
        <f t="shared" si="10"/>
        <v>82.063674523076301</v>
      </c>
    </row>
    <row r="67" spans="2:12">
      <c r="B67" s="131"/>
      <c r="C67" s="139"/>
      <c r="D67" s="131"/>
      <c r="E67" s="131">
        <v>3221</v>
      </c>
      <c r="F67" s="165" t="s">
        <v>220</v>
      </c>
      <c r="G67" s="133">
        <v>28639.19</v>
      </c>
      <c r="H67" s="133">
        <v>29501</v>
      </c>
      <c r="I67" s="133">
        <v>30979.23</v>
      </c>
      <c r="J67" s="134">
        <v>26872.19</v>
      </c>
      <c r="K67" s="125">
        <f t="shared" si="9"/>
        <v>93.830132765626402</v>
      </c>
      <c r="L67" s="125">
        <f t="shared" si="10"/>
        <v>91.089081726043176</v>
      </c>
    </row>
    <row r="68" spans="2:12">
      <c r="B68" s="131"/>
      <c r="C68" s="139"/>
      <c r="D68" s="131"/>
      <c r="E68" s="131">
        <v>3222</v>
      </c>
      <c r="F68" s="165" t="s">
        <v>486</v>
      </c>
      <c r="G68" s="133">
        <v>17995.71</v>
      </c>
      <c r="H68" s="133">
        <v>17725</v>
      </c>
      <c r="I68" s="133">
        <v>17173.599999999999</v>
      </c>
      <c r="J68" s="134">
        <v>11489.2</v>
      </c>
      <c r="K68" s="125">
        <f t="shared" si="9"/>
        <v>63.844105067263257</v>
      </c>
      <c r="L68" s="125">
        <f t="shared" si="10"/>
        <v>64.81918194640339</v>
      </c>
    </row>
    <row r="69" spans="2:12">
      <c r="B69" s="131"/>
      <c r="C69" s="139"/>
      <c r="D69" s="131"/>
      <c r="E69" s="131">
        <v>3223</v>
      </c>
      <c r="F69" s="165" t="s">
        <v>224</v>
      </c>
      <c r="G69" s="133">
        <v>31169.84</v>
      </c>
      <c r="H69" s="133">
        <v>32451</v>
      </c>
      <c r="I69" s="133">
        <v>31823.39</v>
      </c>
      <c r="J69" s="134">
        <v>32489.77</v>
      </c>
      <c r="K69" s="125">
        <f t="shared" si="9"/>
        <v>104.23463835553856</v>
      </c>
      <c r="L69" s="125">
        <f t="shared" si="10"/>
        <v>100.1194724353641</v>
      </c>
    </row>
    <row r="70" spans="2:12">
      <c r="B70" s="131"/>
      <c r="C70" s="139"/>
      <c r="D70" s="131"/>
      <c r="E70" s="131">
        <v>3224</v>
      </c>
      <c r="F70" s="165" t="s">
        <v>228</v>
      </c>
      <c r="G70" s="133">
        <v>10184.030000000001</v>
      </c>
      <c r="H70" s="133">
        <v>7832</v>
      </c>
      <c r="I70" s="133">
        <v>4416.13</v>
      </c>
      <c r="J70" s="134">
        <v>4416.13</v>
      </c>
      <c r="K70" s="125">
        <f t="shared" si="9"/>
        <v>43.363285457721553</v>
      </c>
      <c r="L70" s="125">
        <f t="shared" si="10"/>
        <v>56.385725229826356</v>
      </c>
    </row>
    <row r="71" spans="2:12">
      <c r="B71" s="131"/>
      <c r="C71" s="139"/>
      <c r="D71" s="148"/>
      <c r="E71" s="131">
        <v>3225</v>
      </c>
      <c r="F71" s="131" t="s">
        <v>231</v>
      </c>
      <c r="G71" s="133">
        <v>7094.95</v>
      </c>
      <c r="H71" s="133">
        <v>9555</v>
      </c>
      <c r="I71" s="133">
        <v>4703.07</v>
      </c>
      <c r="J71" s="134">
        <v>3376.07</v>
      </c>
      <c r="K71" s="125">
        <f t="shared" si="9"/>
        <v>47.584126738031983</v>
      </c>
      <c r="L71" s="125">
        <f t="shared" si="10"/>
        <v>35.333019361590786</v>
      </c>
    </row>
    <row r="72" spans="2:12">
      <c r="B72" s="131"/>
      <c r="C72" s="131"/>
      <c r="D72" s="148"/>
      <c r="E72" s="148">
        <v>3227</v>
      </c>
      <c r="F72" s="148" t="s">
        <v>234</v>
      </c>
      <c r="G72" s="133">
        <v>2010.17</v>
      </c>
      <c r="H72" s="133">
        <v>1327</v>
      </c>
      <c r="I72" s="133">
        <v>2099.91</v>
      </c>
      <c r="J72" s="134">
        <v>2099.91</v>
      </c>
      <c r="K72" s="125">
        <f t="shared" si="9"/>
        <v>104.46429903938473</v>
      </c>
      <c r="L72" s="125">
        <f t="shared" si="10"/>
        <v>158.24491333835721</v>
      </c>
    </row>
    <row r="73" spans="2:12">
      <c r="B73" s="131"/>
      <c r="C73" s="131"/>
      <c r="D73" s="131">
        <v>323</v>
      </c>
      <c r="E73" s="131"/>
      <c r="F73" s="131" t="s">
        <v>859</v>
      </c>
      <c r="G73" s="133">
        <v>230951.38</v>
      </c>
      <c r="H73" s="133">
        <v>183773</v>
      </c>
      <c r="I73" s="133">
        <v>279802.62</v>
      </c>
      <c r="J73" s="133">
        <v>273773.17</v>
      </c>
      <c r="K73" s="125">
        <f t="shared" si="9"/>
        <v>118.54147396737788</v>
      </c>
      <c r="L73" s="125">
        <f t="shared" si="10"/>
        <v>148.97355433061438</v>
      </c>
    </row>
    <row r="74" spans="2:12">
      <c r="B74" s="131"/>
      <c r="C74" s="131"/>
      <c r="D74" s="148"/>
      <c r="E74" s="131">
        <v>3231</v>
      </c>
      <c r="F74" s="131" t="s">
        <v>283</v>
      </c>
      <c r="G74" s="133">
        <v>184262.92</v>
      </c>
      <c r="H74" s="133">
        <v>138895</v>
      </c>
      <c r="I74" s="133">
        <v>227389.49</v>
      </c>
      <c r="J74" s="134">
        <v>220739.19</v>
      </c>
      <c r="K74" s="125">
        <f t="shared" si="9"/>
        <v>119.79577334387189</v>
      </c>
      <c r="L74" s="125">
        <f t="shared" si="10"/>
        <v>158.92522409014003</v>
      </c>
    </row>
    <row r="75" spans="2:12">
      <c r="B75" s="131"/>
      <c r="C75" s="131"/>
      <c r="D75" s="148"/>
      <c r="E75" s="131">
        <v>3232</v>
      </c>
      <c r="F75" s="131" t="s">
        <v>287</v>
      </c>
      <c r="G75" s="133">
        <v>16719.84</v>
      </c>
      <c r="H75" s="133">
        <v>18316</v>
      </c>
      <c r="I75" s="133">
        <v>16108.44</v>
      </c>
      <c r="J75" s="134">
        <v>18418.439999999999</v>
      </c>
      <c r="K75" s="125">
        <f t="shared" si="9"/>
        <v>110.15918812620215</v>
      </c>
      <c r="L75" s="125">
        <f t="shared" si="10"/>
        <v>100.55929242192619</v>
      </c>
    </row>
    <row r="76" spans="2:12">
      <c r="B76" s="131"/>
      <c r="C76" s="131"/>
      <c r="D76" s="148"/>
      <c r="E76" s="131">
        <v>3233</v>
      </c>
      <c r="F76" s="131" t="s">
        <v>291</v>
      </c>
      <c r="G76" s="133">
        <v>254.83</v>
      </c>
      <c r="H76" s="133">
        <v>281</v>
      </c>
      <c r="I76" s="133">
        <v>233.64</v>
      </c>
      <c r="J76" s="134">
        <v>254.88</v>
      </c>
      <c r="K76" s="125">
        <f t="shared" si="9"/>
        <v>100.0196209237531</v>
      </c>
      <c r="L76" s="125">
        <f t="shared" si="10"/>
        <v>90.70462633451956</v>
      </c>
    </row>
    <row r="77" spans="2:12">
      <c r="B77" s="131"/>
      <c r="C77" s="131"/>
      <c r="D77" s="148"/>
      <c r="E77" s="131">
        <v>3234</v>
      </c>
      <c r="F77" s="131" t="s">
        <v>295</v>
      </c>
      <c r="G77" s="133">
        <v>10108.08</v>
      </c>
      <c r="H77" s="133">
        <v>11507</v>
      </c>
      <c r="I77" s="133">
        <v>11419.49</v>
      </c>
      <c r="J77" s="134">
        <v>11436.09</v>
      </c>
      <c r="K77" s="125">
        <f t="shared" si="9"/>
        <v>113.1381033786832</v>
      </c>
      <c r="L77" s="125">
        <f t="shared" si="10"/>
        <v>99.383766403058999</v>
      </c>
    </row>
    <row r="78" spans="2:12">
      <c r="B78" s="131"/>
      <c r="C78" s="131"/>
      <c r="D78" s="148"/>
      <c r="E78" s="131">
        <v>3235</v>
      </c>
      <c r="F78" s="131" t="s">
        <v>709</v>
      </c>
      <c r="G78" s="133">
        <v>0</v>
      </c>
      <c r="H78" s="133">
        <v>0</v>
      </c>
      <c r="I78" s="133">
        <v>0</v>
      </c>
      <c r="J78" s="134">
        <v>0</v>
      </c>
      <c r="K78" s="125" t="e">
        <f t="shared" si="9"/>
        <v>#DIV/0!</v>
      </c>
      <c r="L78" s="125" t="e">
        <f t="shared" si="10"/>
        <v>#DIV/0!</v>
      </c>
    </row>
    <row r="79" spans="2:12">
      <c r="B79" s="131"/>
      <c r="C79" s="131"/>
      <c r="D79" s="148"/>
      <c r="E79" s="131">
        <v>3236</v>
      </c>
      <c r="F79" s="131" t="s">
        <v>299</v>
      </c>
      <c r="G79" s="133">
        <v>6743.65</v>
      </c>
      <c r="H79" s="133">
        <v>3700</v>
      </c>
      <c r="I79" s="133">
        <v>7821.18</v>
      </c>
      <c r="J79" s="134">
        <v>6508.18</v>
      </c>
      <c r="K79" s="125">
        <f t="shared" si="9"/>
        <v>96.508270743588426</v>
      </c>
      <c r="L79" s="125">
        <f t="shared" si="10"/>
        <v>175.89675675675676</v>
      </c>
    </row>
    <row r="80" spans="2:12">
      <c r="B80" s="131"/>
      <c r="C80" s="131"/>
      <c r="D80" s="148"/>
      <c r="E80" s="131">
        <v>3237</v>
      </c>
      <c r="F80" s="131" t="s">
        <v>303</v>
      </c>
      <c r="G80" s="133">
        <v>5187.53</v>
      </c>
      <c r="H80" s="133">
        <v>3861</v>
      </c>
      <c r="I80" s="133">
        <v>5043.6099999999997</v>
      </c>
      <c r="J80" s="134">
        <v>5018.05</v>
      </c>
      <c r="K80" s="125">
        <f t="shared" si="9"/>
        <v>96.732934556523048</v>
      </c>
      <c r="L80" s="125">
        <f t="shared" si="10"/>
        <v>129.96762496762497</v>
      </c>
    </row>
    <row r="81" spans="2:12">
      <c r="B81" s="131"/>
      <c r="C81" s="131"/>
      <c r="D81" s="148"/>
      <c r="E81" s="131">
        <v>3238</v>
      </c>
      <c r="F81" s="131" t="s">
        <v>306</v>
      </c>
      <c r="G81" s="133">
        <v>1466</v>
      </c>
      <c r="H81" s="133">
        <v>1991</v>
      </c>
      <c r="I81" s="133">
        <v>3961.11</v>
      </c>
      <c r="J81" s="134">
        <v>3977.29</v>
      </c>
      <c r="K81" s="125">
        <f t="shared" si="9"/>
        <v>271.30218281036832</v>
      </c>
      <c r="L81" s="125">
        <f t="shared" si="10"/>
        <v>199.76343545956806</v>
      </c>
    </row>
    <row r="82" spans="2:12">
      <c r="B82" s="131"/>
      <c r="C82" s="131"/>
      <c r="D82" s="148"/>
      <c r="E82" s="131">
        <v>3239</v>
      </c>
      <c r="F82" s="131" t="s">
        <v>310</v>
      </c>
      <c r="G82" s="133">
        <v>6208.53</v>
      </c>
      <c r="H82" s="133">
        <v>5222</v>
      </c>
      <c r="I82" s="133">
        <v>7825.66</v>
      </c>
      <c r="J82" s="134">
        <v>7421.05</v>
      </c>
      <c r="K82" s="125">
        <f t="shared" si="9"/>
        <v>119.52990482449148</v>
      </c>
      <c r="L82" s="125">
        <f t="shared" si="10"/>
        <v>142.1112600536193</v>
      </c>
    </row>
    <row r="83" spans="2:12">
      <c r="B83" s="131"/>
      <c r="C83" s="131"/>
      <c r="D83" s="131">
        <v>324</v>
      </c>
      <c r="E83" s="131"/>
      <c r="F83" s="131" t="s">
        <v>384</v>
      </c>
      <c r="G83" s="133">
        <v>9662.84</v>
      </c>
      <c r="H83" s="133">
        <v>160</v>
      </c>
      <c r="I83" s="133">
        <v>15483</v>
      </c>
      <c r="J83" s="134">
        <v>15282.47</v>
      </c>
      <c r="K83" s="125">
        <f t="shared" si="9"/>
        <v>158.15712564836011</v>
      </c>
      <c r="L83" s="125">
        <f t="shared" si="10"/>
        <v>9551.5437499999989</v>
      </c>
    </row>
    <row r="84" spans="2:12">
      <c r="B84" s="131"/>
      <c r="C84" s="131"/>
      <c r="D84" s="131">
        <v>329</v>
      </c>
      <c r="E84" s="131"/>
      <c r="F84" s="131" t="s">
        <v>860</v>
      </c>
      <c r="G84" s="133">
        <v>26387.55</v>
      </c>
      <c r="H84" s="133">
        <v>27249</v>
      </c>
      <c r="I84" s="133">
        <v>20204.88</v>
      </c>
      <c r="J84" s="133">
        <v>11211.61</v>
      </c>
      <c r="K84" s="125">
        <f t="shared" si="9"/>
        <v>42.488256772606782</v>
      </c>
      <c r="L84" s="125">
        <f t="shared" si="10"/>
        <v>41.145032845242028</v>
      </c>
    </row>
    <row r="85" spans="2:12" ht="24">
      <c r="B85" s="131"/>
      <c r="C85" s="131"/>
      <c r="D85" s="131"/>
      <c r="E85" s="131">
        <v>3291</v>
      </c>
      <c r="F85" s="166" t="s">
        <v>724</v>
      </c>
      <c r="G85" s="133">
        <v>66.36</v>
      </c>
      <c r="H85" s="133">
        <v>849</v>
      </c>
      <c r="I85" s="133">
        <v>849</v>
      </c>
      <c r="J85" s="133">
        <v>266</v>
      </c>
      <c r="K85" s="125">
        <f t="shared" si="9"/>
        <v>400.84388185654012</v>
      </c>
      <c r="L85" s="125">
        <f t="shared" si="10"/>
        <v>31.330977620730273</v>
      </c>
    </row>
    <row r="86" spans="2:12">
      <c r="B86" s="131"/>
      <c r="C86" s="131"/>
      <c r="D86" s="131"/>
      <c r="E86" s="131">
        <v>3292</v>
      </c>
      <c r="F86" s="131" t="s">
        <v>391</v>
      </c>
      <c r="G86" s="133">
        <v>2656.15</v>
      </c>
      <c r="H86" s="133">
        <v>1884</v>
      </c>
      <c r="I86" s="133">
        <v>2151.4699999999998</v>
      </c>
      <c r="J86" s="134">
        <v>2151.4699999999998</v>
      </c>
      <c r="K86" s="125">
        <f t="shared" si="9"/>
        <v>80.99956704252395</v>
      </c>
      <c r="L86" s="125">
        <f t="shared" si="10"/>
        <v>114.19692144373673</v>
      </c>
    </row>
    <row r="87" spans="2:12">
      <c r="B87" s="131"/>
      <c r="C87" s="131"/>
      <c r="D87" s="131"/>
      <c r="E87" s="131">
        <v>3293</v>
      </c>
      <c r="F87" s="131" t="s">
        <v>394</v>
      </c>
      <c r="G87" s="133">
        <v>5654.89</v>
      </c>
      <c r="H87" s="133">
        <v>4487</v>
      </c>
      <c r="I87" s="133">
        <v>2614.11</v>
      </c>
      <c r="J87" s="134">
        <v>2614.98</v>
      </c>
      <c r="K87" s="125">
        <f t="shared" si="9"/>
        <v>46.242809320782541</v>
      </c>
      <c r="L87" s="125">
        <f t="shared" si="10"/>
        <v>58.2790283039893</v>
      </c>
    </row>
    <row r="88" spans="2:12">
      <c r="B88" s="131"/>
      <c r="C88" s="131"/>
      <c r="D88" s="131"/>
      <c r="E88" s="131">
        <v>3294</v>
      </c>
      <c r="F88" s="131" t="s">
        <v>398</v>
      </c>
      <c r="G88" s="133">
        <v>53.09</v>
      </c>
      <c r="H88" s="133">
        <v>80</v>
      </c>
      <c r="I88" s="133">
        <v>53.09</v>
      </c>
      <c r="J88" s="134">
        <v>53.09</v>
      </c>
      <c r="K88" s="125">
        <f t="shared" si="9"/>
        <v>100</v>
      </c>
      <c r="L88" s="125">
        <f t="shared" si="10"/>
        <v>66.362499999999997</v>
      </c>
    </row>
    <row r="89" spans="2:12">
      <c r="B89" s="131"/>
      <c r="C89" s="131"/>
      <c r="D89" s="131"/>
      <c r="E89" s="131">
        <v>3295</v>
      </c>
      <c r="F89" s="131" t="s">
        <v>401</v>
      </c>
      <c r="G89" s="133">
        <v>4468.1099999999997</v>
      </c>
      <c r="H89" s="133">
        <v>8177</v>
      </c>
      <c r="I89" s="133">
        <v>5920</v>
      </c>
      <c r="J89" s="134">
        <v>3411.81</v>
      </c>
      <c r="K89" s="125">
        <f t="shared" si="9"/>
        <v>76.359131713409027</v>
      </c>
      <c r="L89" s="125">
        <f t="shared" si="10"/>
        <v>41.724471077412254</v>
      </c>
    </row>
    <row r="90" spans="2:12">
      <c r="B90" s="131"/>
      <c r="C90" s="131"/>
      <c r="D90" s="131"/>
      <c r="E90" s="131">
        <v>3296</v>
      </c>
      <c r="F90" s="131" t="s">
        <v>730</v>
      </c>
      <c r="G90" s="133">
        <v>12749.68</v>
      </c>
      <c r="H90" s="133">
        <v>9954</v>
      </c>
      <c r="I90" s="133">
        <v>82.95</v>
      </c>
      <c r="J90" s="134">
        <v>0</v>
      </c>
      <c r="K90" s="125">
        <f t="shared" si="9"/>
        <v>0</v>
      </c>
      <c r="L90" s="125">
        <f t="shared" si="10"/>
        <v>0</v>
      </c>
    </row>
    <row r="91" spans="2:12">
      <c r="B91" s="131"/>
      <c r="C91" s="131"/>
      <c r="D91" s="131"/>
      <c r="E91" s="131">
        <v>3299</v>
      </c>
      <c r="F91" s="131" t="s">
        <v>860</v>
      </c>
      <c r="G91" s="133">
        <v>739.27</v>
      </c>
      <c r="H91" s="133">
        <v>1818</v>
      </c>
      <c r="I91" s="133">
        <v>8534.26</v>
      </c>
      <c r="J91" s="134">
        <v>2714.26</v>
      </c>
      <c r="K91" s="125">
        <f t="shared" si="9"/>
        <v>367.15408443464503</v>
      </c>
      <c r="L91" s="125">
        <f t="shared" si="10"/>
        <v>149.29922992299231</v>
      </c>
    </row>
    <row r="92" spans="2:12">
      <c r="B92" s="131"/>
      <c r="C92" s="149">
        <v>34</v>
      </c>
      <c r="D92" s="139"/>
      <c r="E92" s="139"/>
      <c r="F92" s="139" t="s">
        <v>425</v>
      </c>
      <c r="G92" s="129">
        <v>8734.06</v>
      </c>
      <c r="H92" s="129">
        <f>H93</f>
        <v>3357</v>
      </c>
      <c r="I92" s="129">
        <v>514.33000000000004</v>
      </c>
      <c r="J92" s="129">
        <v>511.85</v>
      </c>
      <c r="K92" s="125">
        <f t="shared" si="9"/>
        <v>5.8603902423386156</v>
      </c>
      <c r="L92" s="125">
        <f t="shared" si="10"/>
        <v>15.247244563598453</v>
      </c>
    </row>
    <row r="93" spans="2:12">
      <c r="B93" s="131"/>
      <c r="C93" s="131"/>
      <c r="D93" s="131">
        <v>343</v>
      </c>
      <c r="E93" s="131"/>
      <c r="F93" s="131" t="s">
        <v>429</v>
      </c>
      <c r="G93" s="133">
        <v>8734.06</v>
      </c>
      <c r="H93" s="133">
        <f>SUM(H94:H97)</f>
        <v>3357</v>
      </c>
      <c r="I93" s="133">
        <v>514.33000000000004</v>
      </c>
      <c r="J93" s="133">
        <v>511.85</v>
      </c>
      <c r="K93" s="125">
        <f t="shared" si="9"/>
        <v>5.8603902423386156</v>
      </c>
      <c r="L93" s="125">
        <f t="shared" si="10"/>
        <v>15.247244563598453</v>
      </c>
    </row>
    <row r="94" spans="2:12">
      <c r="B94" s="131"/>
      <c r="C94" s="131"/>
      <c r="D94" s="131"/>
      <c r="E94" s="131">
        <v>3431</v>
      </c>
      <c r="F94" s="131" t="s">
        <v>431</v>
      </c>
      <c r="G94" s="133">
        <v>596.92999999999995</v>
      </c>
      <c r="H94" s="133">
        <v>531</v>
      </c>
      <c r="I94" s="133">
        <v>452.31</v>
      </c>
      <c r="J94" s="134">
        <v>466.23</v>
      </c>
      <c r="K94" s="125">
        <f t="shared" si="9"/>
        <v>78.104635384383442</v>
      </c>
      <c r="L94" s="125">
        <f t="shared" si="10"/>
        <v>87.802259887005647</v>
      </c>
    </row>
    <row r="95" spans="2:12" ht="24.75" customHeight="1">
      <c r="B95" s="131"/>
      <c r="C95" s="131"/>
      <c r="D95" s="131"/>
      <c r="E95" s="131">
        <v>3432</v>
      </c>
      <c r="F95" s="165" t="s">
        <v>861</v>
      </c>
      <c r="G95" s="133">
        <v>0</v>
      </c>
      <c r="H95" s="133">
        <v>0</v>
      </c>
      <c r="I95" s="133">
        <v>0</v>
      </c>
      <c r="J95" s="134">
        <v>0</v>
      </c>
      <c r="K95" s="125" t="e">
        <f t="shared" si="9"/>
        <v>#DIV/0!</v>
      </c>
      <c r="L95" s="125" t="e">
        <f t="shared" si="10"/>
        <v>#DIV/0!</v>
      </c>
    </row>
    <row r="96" spans="2:12" ht="13.5" customHeight="1">
      <c r="B96" s="131"/>
      <c r="C96" s="131"/>
      <c r="D96" s="131"/>
      <c r="E96" s="131">
        <v>3433</v>
      </c>
      <c r="F96" s="165" t="s">
        <v>747</v>
      </c>
      <c r="G96" s="133">
        <v>8137.13</v>
      </c>
      <c r="H96" s="133">
        <v>2826</v>
      </c>
      <c r="I96" s="133">
        <v>62.02</v>
      </c>
      <c r="J96" s="134">
        <v>45.62</v>
      </c>
      <c r="K96" s="125">
        <f t="shared" si="9"/>
        <v>0.56063993078640739</v>
      </c>
      <c r="L96" s="125">
        <f t="shared" si="10"/>
        <v>1.6142958244869072</v>
      </c>
    </row>
    <row r="97" spans="2:12">
      <c r="B97" s="131"/>
      <c r="C97" s="131"/>
      <c r="D97" s="131"/>
      <c r="E97" s="131">
        <v>3434</v>
      </c>
      <c r="F97" s="131" t="s">
        <v>862</v>
      </c>
      <c r="G97" s="133">
        <v>0</v>
      </c>
      <c r="H97" s="133">
        <v>0</v>
      </c>
      <c r="I97" s="133">
        <v>0</v>
      </c>
      <c r="J97" s="134">
        <v>0</v>
      </c>
      <c r="K97" s="125" t="e">
        <f t="shared" si="9"/>
        <v>#DIV/0!</v>
      </c>
      <c r="L97" s="125" t="e">
        <f t="shared" si="10"/>
        <v>#DIV/0!</v>
      </c>
    </row>
    <row r="98" spans="2:12" ht="25.5" customHeight="1">
      <c r="B98" s="131"/>
      <c r="C98" s="149">
        <v>37</v>
      </c>
      <c r="D98" s="149"/>
      <c r="E98" s="149"/>
      <c r="F98" s="159" t="s">
        <v>863</v>
      </c>
      <c r="G98" s="129">
        <v>43607.75</v>
      </c>
      <c r="H98" s="129">
        <f>SUM(H99)</f>
        <v>0</v>
      </c>
      <c r="I98" s="129">
        <v>173100.32</v>
      </c>
      <c r="J98" s="129">
        <v>125647.58</v>
      </c>
      <c r="K98" s="125">
        <f t="shared" si="9"/>
        <v>288.13130693512051</v>
      </c>
      <c r="L98" s="125" t="e">
        <f t="shared" si="10"/>
        <v>#DIV/0!</v>
      </c>
    </row>
    <row r="99" spans="2:12" ht="21" customHeight="1">
      <c r="B99" s="131"/>
      <c r="C99" s="131"/>
      <c r="D99" s="131">
        <v>372</v>
      </c>
      <c r="E99" s="131"/>
      <c r="F99" s="165" t="s">
        <v>864</v>
      </c>
      <c r="G99" s="133">
        <v>43607.75</v>
      </c>
      <c r="H99" s="133">
        <f>H100</f>
        <v>0</v>
      </c>
      <c r="I99" s="133">
        <v>173100.32</v>
      </c>
      <c r="J99" s="133">
        <v>125647.58</v>
      </c>
      <c r="K99" s="125">
        <f t="shared" si="9"/>
        <v>288.13130693512051</v>
      </c>
      <c r="L99" s="125" t="e">
        <f t="shared" si="10"/>
        <v>#DIV/0!</v>
      </c>
    </row>
    <row r="100" spans="2:12" ht="21" customHeight="1">
      <c r="B100" s="131"/>
      <c r="C100" s="131"/>
      <c r="D100" s="131"/>
      <c r="E100" s="131">
        <v>3722</v>
      </c>
      <c r="F100" s="165" t="s">
        <v>509</v>
      </c>
      <c r="G100" s="133">
        <v>43607.75</v>
      </c>
      <c r="H100" s="133">
        <v>0</v>
      </c>
      <c r="I100" s="133">
        <v>173100.32</v>
      </c>
      <c r="J100" s="134">
        <v>125647.58</v>
      </c>
      <c r="K100" s="125">
        <f t="shared" si="9"/>
        <v>288.13130693512051</v>
      </c>
      <c r="L100" s="125" t="e">
        <f t="shared" si="10"/>
        <v>#DIV/0!</v>
      </c>
    </row>
    <row r="101" spans="2:12" ht="21.75" customHeight="1">
      <c r="B101" s="131"/>
      <c r="C101" s="149">
        <v>38</v>
      </c>
      <c r="D101" s="149"/>
      <c r="E101" s="149"/>
      <c r="F101" s="159" t="s">
        <v>865</v>
      </c>
      <c r="G101" s="129">
        <f>G102</f>
        <v>0</v>
      </c>
      <c r="H101" s="129">
        <v>0</v>
      </c>
      <c r="I101" s="129">
        <v>1388.91</v>
      </c>
      <c r="J101" s="129">
        <f t="shared" ref="J101" si="12">J102</f>
        <v>1138.9100000000001</v>
      </c>
      <c r="K101" s="125" t="e">
        <f t="shared" si="9"/>
        <v>#DIV/0!</v>
      </c>
      <c r="L101" s="125" t="e">
        <f t="shared" si="10"/>
        <v>#DIV/0!</v>
      </c>
    </row>
    <row r="102" spans="2:12" ht="18.75" customHeight="1">
      <c r="B102" s="131"/>
      <c r="C102" s="131"/>
      <c r="D102" s="131">
        <v>381</v>
      </c>
      <c r="E102" s="131"/>
      <c r="F102" s="165" t="s">
        <v>866</v>
      </c>
      <c r="G102" s="133">
        <f>G103</f>
        <v>0</v>
      </c>
      <c r="H102" s="133">
        <v>0</v>
      </c>
      <c r="I102" s="133">
        <v>1388.91</v>
      </c>
      <c r="J102" s="133">
        <v>1138.9100000000001</v>
      </c>
      <c r="K102" s="125" t="e">
        <f t="shared" si="9"/>
        <v>#DIV/0!</v>
      </c>
      <c r="L102" s="125" t="e">
        <f t="shared" si="10"/>
        <v>#DIV/0!</v>
      </c>
    </row>
    <row r="103" spans="2:12" ht="18.75" customHeight="1">
      <c r="B103" s="131"/>
      <c r="C103" s="131"/>
      <c r="D103" s="131"/>
      <c r="E103" s="131">
        <v>3812</v>
      </c>
      <c r="F103" s="165" t="s">
        <v>575</v>
      </c>
      <c r="G103" s="133">
        <v>0</v>
      </c>
      <c r="H103" s="133">
        <v>0</v>
      </c>
      <c r="I103" s="133">
        <v>1388.91</v>
      </c>
      <c r="J103" s="134">
        <v>1138.9100000000001</v>
      </c>
      <c r="K103" s="125" t="e">
        <f t="shared" si="9"/>
        <v>#DIV/0!</v>
      </c>
      <c r="L103" s="125" t="e">
        <f t="shared" si="10"/>
        <v>#DIV/0!</v>
      </c>
    </row>
    <row r="104" spans="2:12">
      <c r="B104" s="167">
        <v>4</v>
      </c>
      <c r="C104" s="167"/>
      <c r="D104" s="167"/>
      <c r="E104" s="167"/>
      <c r="F104" s="168" t="s">
        <v>435</v>
      </c>
      <c r="G104" s="162">
        <v>73486.740000000005</v>
      </c>
      <c r="H104" s="162">
        <v>8758</v>
      </c>
      <c r="I104" s="162">
        <v>90861.68</v>
      </c>
      <c r="J104" s="162">
        <v>70423.649999999994</v>
      </c>
      <c r="K104" s="125">
        <f t="shared" si="9"/>
        <v>95.831778631083637</v>
      </c>
      <c r="L104" s="125">
        <f t="shared" si="10"/>
        <v>804.10653117150014</v>
      </c>
    </row>
    <row r="105" spans="2:12" ht="25.5">
      <c r="B105" s="167"/>
      <c r="C105" s="169">
        <v>41</v>
      </c>
      <c r="D105" s="169"/>
      <c r="E105" s="169"/>
      <c r="F105" s="170" t="s">
        <v>515</v>
      </c>
      <c r="G105" s="129">
        <v>2326.23</v>
      </c>
      <c r="H105" s="129">
        <f>H106</f>
        <v>1991</v>
      </c>
      <c r="I105" s="129">
        <v>2102</v>
      </c>
      <c r="J105" s="129">
        <v>775</v>
      </c>
      <c r="K105" s="171">
        <f t="shared" si="9"/>
        <v>33.315708248969358</v>
      </c>
      <c r="L105" s="125">
        <f t="shared" si="10"/>
        <v>38.925163234555498</v>
      </c>
    </row>
    <row r="106" spans="2:12">
      <c r="B106" s="167"/>
      <c r="C106" s="167"/>
      <c r="D106" s="172">
        <v>412</v>
      </c>
      <c r="E106" s="167"/>
      <c r="F106" s="173" t="s">
        <v>518</v>
      </c>
      <c r="G106" s="133">
        <v>2326.23</v>
      </c>
      <c r="H106" s="133">
        <f>H107</f>
        <v>1991</v>
      </c>
      <c r="I106" s="133">
        <v>2102</v>
      </c>
      <c r="J106" s="133">
        <v>775</v>
      </c>
      <c r="K106" s="125">
        <f t="shared" si="9"/>
        <v>33.315708248969358</v>
      </c>
      <c r="L106" s="125">
        <f t="shared" si="10"/>
        <v>38.925163234555498</v>
      </c>
    </row>
    <row r="107" spans="2:12">
      <c r="B107" s="167"/>
      <c r="C107" s="167"/>
      <c r="D107" s="167"/>
      <c r="E107" s="172">
        <v>4123</v>
      </c>
      <c r="F107" s="173" t="s">
        <v>520</v>
      </c>
      <c r="G107" s="133">
        <v>335.39</v>
      </c>
      <c r="H107" s="133">
        <v>1991</v>
      </c>
      <c r="I107" s="133">
        <v>1327</v>
      </c>
      <c r="J107" s="133">
        <v>0</v>
      </c>
      <c r="K107" s="125">
        <f t="shared" si="9"/>
        <v>0</v>
      </c>
      <c r="L107" s="125">
        <f t="shared" si="10"/>
        <v>0</v>
      </c>
    </row>
    <row r="108" spans="2:12">
      <c r="B108" s="167"/>
      <c r="C108" s="167"/>
      <c r="D108" s="167"/>
      <c r="E108" s="172">
        <v>4126</v>
      </c>
      <c r="F108" s="173" t="s">
        <v>522</v>
      </c>
      <c r="G108" s="133">
        <v>1990.84</v>
      </c>
      <c r="H108" s="133">
        <v>0</v>
      </c>
      <c r="I108" s="133">
        <v>775</v>
      </c>
      <c r="J108" s="133">
        <v>775</v>
      </c>
      <c r="K108" s="125">
        <f t="shared" si="9"/>
        <v>38.9282915754154</v>
      </c>
      <c r="L108" s="125" t="e">
        <f t="shared" si="10"/>
        <v>#DIV/0!</v>
      </c>
    </row>
    <row r="109" spans="2:12">
      <c r="B109" s="174"/>
      <c r="C109" s="163">
        <v>42</v>
      </c>
      <c r="D109" s="163"/>
      <c r="E109" s="163"/>
      <c r="F109" s="175" t="s">
        <v>867</v>
      </c>
      <c r="G109" s="129">
        <v>13243.07</v>
      </c>
      <c r="H109" s="129">
        <v>6502</v>
      </c>
      <c r="I109" s="129">
        <v>88759.679999999993</v>
      </c>
      <c r="J109" s="129">
        <v>69648.649999999994</v>
      </c>
      <c r="K109" s="125">
        <f t="shared" si="9"/>
        <v>525.92525751204221</v>
      </c>
      <c r="L109" s="125">
        <f t="shared" si="10"/>
        <v>1071.1880959704706</v>
      </c>
    </row>
    <row r="110" spans="2:12">
      <c r="B110" s="174"/>
      <c r="C110" s="163"/>
      <c r="D110" s="174">
        <v>421</v>
      </c>
      <c r="E110" s="163"/>
      <c r="F110" s="176" t="s">
        <v>868</v>
      </c>
      <c r="G110" s="133">
        <v>0</v>
      </c>
      <c r="H110" s="133">
        <v>0</v>
      </c>
      <c r="I110" s="133">
        <v>48359</v>
      </c>
      <c r="J110" s="133">
        <v>31000</v>
      </c>
      <c r="K110" s="125" t="e">
        <f t="shared" si="9"/>
        <v>#DIV/0!</v>
      </c>
      <c r="L110" s="125" t="e">
        <f t="shared" si="10"/>
        <v>#DIV/0!</v>
      </c>
    </row>
    <row r="111" spans="2:12">
      <c r="B111" s="174"/>
      <c r="C111" s="163"/>
      <c r="D111" s="163"/>
      <c r="E111" s="174">
        <v>4214</v>
      </c>
      <c r="F111" s="176" t="s">
        <v>445</v>
      </c>
      <c r="G111" s="133">
        <v>0</v>
      </c>
      <c r="H111" s="133">
        <v>0</v>
      </c>
      <c r="I111" s="133">
        <v>48359</v>
      </c>
      <c r="J111" s="133">
        <v>31000</v>
      </c>
      <c r="K111" s="125" t="e">
        <f t="shared" si="9"/>
        <v>#DIV/0!</v>
      </c>
      <c r="L111" s="125" t="e">
        <f t="shared" si="10"/>
        <v>#DIV/0!</v>
      </c>
    </row>
    <row r="112" spans="2:12" ht="15.75" customHeight="1">
      <c r="B112" s="174"/>
      <c r="C112" s="174"/>
      <c r="D112" s="131">
        <v>422</v>
      </c>
      <c r="E112" s="131"/>
      <c r="F112" s="131" t="s">
        <v>869</v>
      </c>
      <c r="G112" s="133">
        <v>12327.03</v>
      </c>
      <c r="H112" s="133">
        <v>3582</v>
      </c>
      <c r="I112" s="133">
        <v>39609.68</v>
      </c>
      <c r="J112" s="133">
        <v>36009.68</v>
      </c>
      <c r="K112" s="125">
        <f t="shared" si="9"/>
        <v>292.11967521779371</v>
      </c>
      <c r="L112" s="125">
        <f t="shared" si="10"/>
        <v>1005.2953657174763</v>
      </c>
    </row>
    <row r="113" spans="2:12">
      <c r="B113" s="174"/>
      <c r="C113" s="174"/>
      <c r="D113" s="131"/>
      <c r="E113" s="131">
        <v>4221</v>
      </c>
      <c r="F113" s="131" t="s">
        <v>530</v>
      </c>
      <c r="G113" s="133">
        <v>1735.75</v>
      </c>
      <c r="H113" s="133">
        <v>1991</v>
      </c>
      <c r="I113" s="177">
        <v>3000</v>
      </c>
      <c r="J113" s="134">
        <v>0</v>
      </c>
      <c r="K113" s="125">
        <f t="shared" si="9"/>
        <v>0</v>
      </c>
      <c r="L113" s="125">
        <f t="shared" si="10"/>
        <v>0</v>
      </c>
    </row>
    <row r="114" spans="2:12">
      <c r="B114" s="174"/>
      <c r="C114" s="174"/>
      <c r="D114" s="131"/>
      <c r="E114" s="131">
        <v>4222</v>
      </c>
      <c r="F114" s="131" t="s">
        <v>533</v>
      </c>
      <c r="G114" s="133">
        <v>0</v>
      </c>
      <c r="H114" s="133">
        <v>265</v>
      </c>
      <c r="I114" s="177">
        <v>0</v>
      </c>
      <c r="J114" s="134">
        <v>0</v>
      </c>
      <c r="K114" s="125" t="e">
        <f t="shared" si="9"/>
        <v>#DIV/0!</v>
      </c>
      <c r="L114" s="125">
        <f t="shared" si="10"/>
        <v>0</v>
      </c>
    </row>
    <row r="115" spans="2:12">
      <c r="B115" s="174"/>
      <c r="C115" s="174"/>
      <c r="D115" s="131"/>
      <c r="E115" s="131">
        <v>4223</v>
      </c>
      <c r="F115" s="131" t="s">
        <v>454</v>
      </c>
      <c r="G115" s="133">
        <v>0</v>
      </c>
      <c r="H115" s="133">
        <v>796</v>
      </c>
      <c r="I115" s="177">
        <v>16860</v>
      </c>
      <c r="J115" s="134">
        <v>16260</v>
      </c>
      <c r="K115" s="125" t="e">
        <f t="shared" si="9"/>
        <v>#DIV/0!</v>
      </c>
      <c r="L115" s="125">
        <f t="shared" si="10"/>
        <v>2042.713567839196</v>
      </c>
    </row>
    <row r="116" spans="2:12">
      <c r="B116" s="174"/>
      <c r="C116" s="174"/>
      <c r="D116" s="131"/>
      <c r="E116" s="131">
        <v>4226</v>
      </c>
      <c r="F116" s="131" t="s">
        <v>536</v>
      </c>
      <c r="G116" s="133">
        <v>0</v>
      </c>
      <c r="H116" s="133">
        <v>265</v>
      </c>
      <c r="I116" s="177">
        <v>0</v>
      </c>
      <c r="J116" s="134">
        <v>0</v>
      </c>
      <c r="K116" s="125" t="e">
        <f t="shared" si="9"/>
        <v>#DIV/0!</v>
      </c>
      <c r="L116" s="125">
        <f t="shared" si="10"/>
        <v>0</v>
      </c>
    </row>
    <row r="117" spans="2:12">
      <c r="B117" s="174"/>
      <c r="C117" s="174"/>
      <c r="D117" s="131"/>
      <c r="E117" s="131">
        <v>4227</v>
      </c>
      <c r="F117" s="131" t="s">
        <v>457</v>
      </c>
      <c r="G117" s="133">
        <v>10591.28</v>
      </c>
      <c r="H117" s="133">
        <v>265</v>
      </c>
      <c r="I117" s="177">
        <v>19749.68</v>
      </c>
      <c r="J117" s="134">
        <v>19749.68</v>
      </c>
      <c r="K117" s="125">
        <f t="shared" si="9"/>
        <v>186.47113474480892</v>
      </c>
      <c r="L117" s="125">
        <f t="shared" si="10"/>
        <v>7452.7094339622636</v>
      </c>
    </row>
    <row r="118" spans="2:12">
      <c r="B118" s="174"/>
      <c r="C118" s="174"/>
      <c r="D118" s="131"/>
      <c r="E118" s="131">
        <v>4231</v>
      </c>
      <c r="F118" s="131" t="s">
        <v>552</v>
      </c>
      <c r="G118" s="133">
        <v>0</v>
      </c>
      <c r="H118" s="133">
        <v>664</v>
      </c>
      <c r="I118" s="177">
        <v>0</v>
      </c>
      <c r="J118" s="134">
        <v>0</v>
      </c>
      <c r="K118" s="125" t="e">
        <f t="shared" si="9"/>
        <v>#DIV/0!</v>
      </c>
      <c r="L118" s="125">
        <f t="shared" si="10"/>
        <v>0</v>
      </c>
    </row>
    <row r="119" spans="2:12">
      <c r="B119" s="174"/>
      <c r="C119" s="174"/>
      <c r="D119" s="131">
        <v>424</v>
      </c>
      <c r="E119" s="131"/>
      <c r="F119" s="131" t="s">
        <v>870</v>
      </c>
      <c r="G119" s="133">
        <v>916.04</v>
      </c>
      <c r="H119" s="133">
        <f>H120</f>
        <v>1991</v>
      </c>
      <c r="I119" s="133">
        <v>791</v>
      </c>
      <c r="J119" s="133">
        <v>2638.97</v>
      </c>
      <c r="K119" s="125">
        <f t="shared" si="9"/>
        <v>288.08458145932491</v>
      </c>
      <c r="L119" s="125">
        <f t="shared" si="10"/>
        <v>132.54495228528376</v>
      </c>
    </row>
    <row r="120" spans="2:12">
      <c r="B120" s="174"/>
      <c r="C120" s="174"/>
      <c r="D120" s="131"/>
      <c r="E120" s="131">
        <v>4241</v>
      </c>
      <c r="F120" s="131" t="s">
        <v>871</v>
      </c>
      <c r="G120" s="133">
        <v>916.04</v>
      </c>
      <c r="H120" s="133">
        <v>1991</v>
      </c>
      <c r="I120" s="177">
        <v>791</v>
      </c>
      <c r="J120" s="134">
        <v>2638.97</v>
      </c>
      <c r="K120" s="125">
        <f t="shared" si="9"/>
        <v>288.08458145932491</v>
      </c>
      <c r="L120" s="125">
        <f t="shared" si="10"/>
        <v>132.54495228528376</v>
      </c>
    </row>
    <row r="121" spans="2:12">
      <c r="B121" s="174"/>
      <c r="C121" s="174"/>
      <c r="D121" s="131">
        <v>426</v>
      </c>
      <c r="E121" s="131"/>
      <c r="F121" s="131" t="s">
        <v>869</v>
      </c>
      <c r="G121" s="133">
        <v>0</v>
      </c>
      <c r="H121" s="133">
        <f>H122</f>
        <v>265</v>
      </c>
      <c r="I121" s="177">
        <v>0</v>
      </c>
      <c r="J121" s="134">
        <v>0</v>
      </c>
      <c r="K121" s="125" t="e">
        <f t="shared" si="9"/>
        <v>#DIV/0!</v>
      </c>
      <c r="L121" s="125">
        <f t="shared" si="10"/>
        <v>0</v>
      </c>
    </row>
    <row r="122" spans="2:12">
      <c r="B122" s="174"/>
      <c r="C122" s="174"/>
      <c r="D122" s="131"/>
      <c r="E122" s="131">
        <v>4262</v>
      </c>
      <c r="F122" s="131" t="s">
        <v>565</v>
      </c>
      <c r="G122" s="133">
        <v>0</v>
      </c>
      <c r="H122" s="133">
        <v>265</v>
      </c>
      <c r="I122" s="177">
        <v>0</v>
      </c>
      <c r="J122" s="134">
        <v>0</v>
      </c>
      <c r="K122" s="125" t="e">
        <f t="shared" si="9"/>
        <v>#DIV/0!</v>
      </c>
      <c r="L122" s="125">
        <f t="shared" si="10"/>
        <v>0</v>
      </c>
    </row>
    <row r="123" spans="2:12">
      <c r="B123" s="174"/>
      <c r="C123" s="163">
        <v>45</v>
      </c>
      <c r="D123" s="149"/>
      <c r="E123" s="149"/>
      <c r="F123" s="149" t="s">
        <v>872</v>
      </c>
      <c r="G123" s="129">
        <v>57917.440000000002</v>
      </c>
      <c r="H123" s="129">
        <v>265</v>
      </c>
      <c r="I123" s="178">
        <v>0</v>
      </c>
      <c r="J123" s="179">
        <v>0</v>
      </c>
      <c r="K123" s="171">
        <f t="shared" si="9"/>
        <v>0</v>
      </c>
      <c r="L123" s="125">
        <f t="shared" si="10"/>
        <v>0</v>
      </c>
    </row>
    <row r="124" spans="2:12">
      <c r="B124" s="174"/>
      <c r="C124" s="174"/>
      <c r="D124" s="131">
        <v>451</v>
      </c>
      <c r="E124" s="131"/>
      <c r="F124" s="131" t="s">
        <v>474</v>
      </c>
      <c r="G124" s="133">
        <v>57917.440000000002</v>
      </c>
      <c r="H124" s="133">
        <v>265</v>
      </c>
      <c r="I124" s="133">
        <f t="shared" ref="I124" si="13">I125</f>
        <v>0</v>
      </c>
      <c r="J124" s="133">
        <v>0</v>
      </c>
      <c r="K124" s="125">
        <f t="shared" ref="K124:K128" si="14">SUM(J124/G124*100)</f>
        <v>0</v>
      </c>
      <c r="L124" s="125">
        <f t="shared" ref="L124:L128" si="15">SUM(J124/H124*100)</f>
        <v>0</v>
      </c>
    </row>
    <row r="125" spans="2:12" ht="15" customHeight="1">
      <c r="B125" s="174"/>
      <c r="C125" s="174"/>
      <c r="D125" s="131"/>
      <c r="E125" s="131">
        <v>4511</v>
      </c>
      <c r="F125" s="131" t="s">
        <v>474</v>
      </c>
      <c r="G125" s="133">
        <v>0</v>
      </c>
      <c r="H125" s="133">
        <v>265</v>
      </c>
      <c r="I125" s="177">
        <v>0</v>
      </c>
      <c r="J125" s="133">
        <v>0</v>
      </c>
      <c r="K125" s="125" t="e">
        <f t="shared" si="14"/>
        <v>#DIV/0!</v>
      </c>
      <c r="L125" s="125">
        <f t="shared" si="15"/>
        <v>0</v>
      </c>
    </row>
    <row r="126" spans="2:12">
      <c r="B126" s="174"/>
      <c r="C126" s="174"/>
      <c r="D126" s="131">
        <v>454</v>
      </c>
      <c r="E126" s="131"/>
      <c r="F126" s="131" t="s">
        <v>873</v>
      </c>
      <c r="G126" s="133">
        <v>0</v>
      </c>
      <c r="H126" s="133">
        <f>H127</f>
        <v>0</v>
      </c>
      <c r="I126" s="177">
        <v>0</v>
      </c>
      <c r="J126" s="133">
        <v>0</v>
      </c>
      <c r="K126" s="125" t="e">
        <f t="shared" si="14"/>
        <v>#DIV/0!</v>
      </c>
      <c r="L126" s="125" t="e">
        <f t="shared" si="15"/>
        <v>#DIV/0!</v>
      </c>
    </row>
    <row r="127" spans="2:12" ht="15.75" customHeight="1">
      <c r="B127" s="174"/>
      <c r="C127" s="174"/>
      <c r="D127" s="131"/>
      <c r="E127" s="131">
        <v>4541</v>
      </c>
      <c r="F127" s="131" t="s">
        <v>873</v>
      </c>
      <c r="G127" s="133">
        <v>0</v>
      </c>
      <c r="H127" s="133">
        <f t="shared" ref="H127" si="16">H128</f>
        <v>0</v>
      </c>
      <c r="I127" s="133">
        <v>0</v>
      </c>
      <c r="J127" s="133">
        <v>0</v>
      </c>
      <c r="K127" s="125" t="e">
        <f t="shared" si="14"/>
        <v>#DIV/0!</v>
      </c>
      <c r="L127" s="125" t="e">
        <f t="shared" si="15"/>
        <v>#DIV/0!</v>
      </c>
    </row>
    <row r="128" spans="2:12">
      <c r="B128" s="174"/>
      <c r="C128" s="174"/>
      <c r="D128" s="131"/>
      <c r="E128" s="131"/>
      <c r="F128" s="131"/>
      <c r="G128" s="133">
        <v>0</v>
      </c>
      <c r="H128" s="133">
        <v>0</v>
      </c>
      <c r="I128" s="177">
        <v>0</v>
      </c>
      <c r="J128" s="133">
        <v>0</v>
      </c>
      <c r="K128" s="125" t="e">
        <f t="shared" si="14"/>
        <v>#DIV/0!</v>
      </c>
      <c r="L128" s="125" t="e">
        <f t="shared" si="15"/>
        <v>#DIV/0!</v>
      </c>
    </row>
    <row r="129" spans="8:28">
      <c r="H129" s="181"/>
      <c r="I129" s="181"/>
      <c r="U129" s="45"/>
      <c r="V129" s="45"/>
      <c r="W129" s="45"/>
      <c r="X129" s="45"/>
      <c r="Y129" s="45"/>
      <c r="Z129" s="45"/>
      <c r="AA129" s="45"/>
      <c r="AB129" s="45"/>
    </row>
    <row r="130" spans="8:28">
      <c r="H130" s="181"/>
      <c r="I130" s="181"/>
      <c r="U130" s="45"/>
      <c r="V130" s="45"/>
      <c r="W130" s="45"/>
      <c r="X130" s="45"/>
      <c r="Y130" s="45"/>
      <c r="Z130" s="45"/>
      <c r="AA130" s="45"/>
      <c r="AB130" s="45"/>
    </row>
    <row r="131" spans="8:28">
      <c r="H131" s="181"/>
      <c r="I131" s="181"/>
      <c r="U131" s="45"/>
      <c r="V131" s="45"/>
      <c r="W131" s="45"/>
      <c r="X131" s="45"/>
      <c r="Y131" s="45"/>
      <c r="Z131" s="45"/>
      <c r="AA131" s="45"/>
      <c r="AB131" s="45"/>
    </row>
    <row r="132" spans="8:28">
      <c r="H132" s="181"/>
      <c r="I132" s="181"/>
      <c r="U132" s="45"/>
      <c r="V132" s="45"/>
      <c r="W132" s="45"/>
      <c r="X132" s="45"/>
      <c r="Y132" s="45"/>
      <c r="Z132" s="45"/>
      <c r="AA132" s="45"/>
      <c r="AB132" s="45"/>
    </row>
    <row r="133" spans="8:28">
      <c r="H133" s="181"/>
      <c r="I133" s="181"/>
      <c r="U133" s="45"/>
      <c r="V133" s="45"/>
      <c r="W133" s="45"/>
      <c r="X133" s="45"/>
      <c r="Y133" s="45"/>
      <c r="Z133" s="45"/>
      <c r="AA133" s="45"/>
      <c r="AB133" s="45"/>
    </row>
    <row r="134" spans="8:28">
      <c r="H134" s="181"/>
      <c r="I134" s="181"/>
      <c r="U134" s="45"/>
      <c r="V134" s="45"/>
      <c r="W134" s="45"/>
      <c r="X134" s="45"/>
      <c r="Y134" s="45"/>
      <c r="Z134" s="45"/>
      <c r="AA134" s="45"/>
      <c r="AB134" s="45"/>
    </row>
    <row r="135" spans="8:28">
      <c r="H135" s="181"/>
      <c r="I135" s="181"/>
      <c r="U135" s="45"/>
      <c r="V135" s="45"/>
      <c r="W135" s="45"/>
      <c r="X135" s="45"/>
      <c r="Y135" s="45"/>
      <c r="Z135" s="45"/>
      <c r="AA135" s="45"/>
      <c r="AB135" s="45"/>
    </row>
    <row r="136" spans="8:28">
      <c r="H136" s="181"/>
      <c r="I136" s="181"/>
      <c r="U136" s="45"/>
      <c r="V136" s="45"/>
      <c r="W136" s="45"/>
      <c r="X136" s="45"/>
      <c r="Y136" s="45"/>
      <c r="Z136" s="45"/>
      <c r="AA136" s="45"/>
      <c r="AB136" s="45"/>
    </row>
    <row r="137" spans="8:28">
      <c r="H137" s="181"/>
      <c r="I137" s="181"/>
      <c r="U137" s="45"/>
      <c r="V137" s="45"/>
      <c r="W137" s="45"/>
      <c r="X137" s="45"/>
      <c r="Y137" s="45"/>
      <c r="Z137" s="45"/>
      <c r="AA137" s="45"/>
      <c r="AB137" s="45"/>
    </row>
    <row r="138" spans="8:28">
      <c r="H138" s="181"/>
      <c r="I138" s="181"/>
      <c r="U138" s="45"/>
      <c r="V138" s="45"/>
      <c r="W138" s="45"/>
      <c r="X138" s="45"/>
      <c r="Y138" s="45"/>
      <c r="Z138" s="45"/>
      <c r="AA138" s="45"/>
      <c r="AB138" s="45"/>
    </row>
    <row r="139" spans="8:28">
      <c r="H139" s="181"/>
      <c r="I139" s="181"/>
      <c r="U139" s="45"/>
      <c r="V139" s="45"/>
      <c r="W139" s="45"/>
      <c r="X139" s="45"/>
      <c r="Y139" s="45"/>
      <c r="Z139" s="45"/>
      <c r="AA139" s="45"/>
      <c r="AB139" s="45"/>
    </row>
    <row r="140" spans="8:28">
      <c r="H140" s="181"/>
      <c r="I140" s="181"/>
      <c r="U140" s="45"/>
      <c r="V140" s="45"/>
      <c r="W140" s="45"/>
      <c r="X140" s="45"/>
      <c r="Y140" s="45"/>
      <c r="Z140" s="45"/>
      <c r="AA140" s="45"/>
      <c r="AB140" s="45"/>
    </row>
    <row r="141" spans="8:28">
      <c r="H141" s="181"/>
      <c r="I141" s="181"/>
      <c r="U141" s="45"/>
      <c r="V141" s="45"/>
      <c r="W141" s="45"/>
      <c r="X141" s="45"/>
      <c r="Y141" s="45"/>
      <c r="Z141" s="45"/>
      <c r="AA141" s="45"/>
      <c r="AB141" s="45"/>
    </row>
    <row r="142" spans="8:28">
      <c r="H142" s="181"/>
      <c r="I142" s="181"/>
      <c r="U142" s="45"/>
      <c r="V142" s="45"/>
      <c r="W142" s="45"/>
      <c r="X142" s="45"/>
      <c r="Y142" s="45"/>
      <c r="Z142" s="45"/>
      <c r="AA142" s="45"/>
      <c r="AB142" s="45"/>
    </row>
    <row r="143" spans="8:28">
      <c r="H143" s="181"/>
      <c r="I143" s="181"/>
      <c r="U143" s="45"/>
      <c r="V143" s="45"/>
      <c r="W143" s="45"/>
      <c r="X143" s="45"/>
      <c r="Y143" s="45"/>
      <c r="Z143" s="45"/>
      <c r="AA143" s="45"/>
      <c r="AB143" s="45"/>
    </row>
    <row r="144" spans="8:28">
      <c r="H144" s="181"/>
      <c r="I144" s="181"/>
      <c r="U144" s="45"/>
      <c r="V144" s="45"/>
      <c r="W144" s="45"/>
      <c r="X144" s="45"/>
      <c r="Y144" s="45"/>
      <c r="Z144" s="45"/>
      <c r="AA144" s="45"/>
      <c r="AB144" s="45"/>
    </row>
    <row r="145" spans="8:28">
      <c r="H145" s="181"/>
      <c r="I145" s="181"/>
      <c r="U145" s="45"/>
      <c r="V145" s="45"/>
      <c r="W145" s="45"/>
      <c r="X145" s="45"/>
      <c r="Y145" s="45"/>
      <c r="Z145" s="45"/>
      <c r="AA145" s="45"/>
      <c r="AB145" s="45"/>
    </row>
    <row r="146" spans="8:28">
      <c r="H146" s="181"/>
      <c r="I146" s="181"/>
      <c r="U146" s="45"/>
      <c r="V146" s="45"/>
      <c r="W146" s="45"/>
      <c r="X146" s="45"/>
      <c r="Y146" s="45"/>
      <c r="Z146" s="45"/>
      <c r="AA146" s="45"/>
      <c r="AB146" s="45"/>
    </row>
    <row r="147" spans="8:28">
      <c r="H147" s="181"/>
      <c r="I147" s="181"/>
      <c r="U147" s="45"/>
      <c r="V147" s="45"/>
      <c r="W147" s="45"/>
      <c r="X147" s="45"/>
      <c r="Y147" s="45"/>
      <c r="Z147" s="45"/>
      <c r="AA147" s="45"/>
      <c r="AB147" s="45"/>
    </row>
    <row r="148" spans="8:28">
      <c r="H148" s="181"/>
      <c r="I148" s="181"/>
      <c r="U148" s="45"/>
      <c r="V148" s="45"/>
      <c r="W148" s="45"/>
      <c r="X148" s="45"/>
      <c r="Y148" s="45"/>
      <c r="Z148" s="45"/>
      <c r="AA148" s="45"/>
      <c r="AB148" s="45"/>
    </row>
    <row r="149" spans="8:28">
      <c r="H149" s="181"/>
      <c r="I149" s="181"/>
      <c r="U149" s="45"/>
      <c r="V149" s="45"/>
      <c r="W149" s="45"/>
      <c r="X149" s="45"/>
      <c r="Y149" s="45"/>
      <c r="Z149" s="45"/>
      <c r="AA149" s="45"/>
      <c r="AB149" s="45"/>
    </row>
    <row r="150" spans="8:28">
      <c r="H150" s="181"/>
      <c r="I150" s="181"/>
      <c r="U150" s="45"/>
      <c r="V150" s="45"/>
      <c r="W150" s="45"/>
      <c r="X150" s="45"/>
      <c r="Y150" s="45"/>
      <c r="Z150" s="45"/>
      <c r="AA150" s="45"/>
      <c r="AB150" s="45"/>
    </row>
    <row r="151" spans="8:28">
      <c r="H151" s="181"/>
      <c r="I151" s="181"/>
      <c r="U151" s="45"/>
      <c r="V151" s="45"/>
      <c r="W151" s="45"/>
      <c r="X151" s="45"/>
      <c r="Y151" s="45"/>
      <c r="Z151" s="45"/>
      <c r="AA151" s="45"/>
      <c r="AB151" s="45"/>
    </row>
    <row r="152" spans="8:28">
      <c r="H152" s="181"/>
      <c r="I152" s="181"/>
      <c r="U152" s="45"/>
      <c r="V152" s="45"/>
      <c r="W152" s="45"/>
      <c r="X152" s="45"/>
      <c r="Y152" s="45"/>
      <c r="Z152" s="45"/>
      <c r="AA152" s="45"/>
      <c r="AB152" s="45"/>
    </row>
    <row r="153" spans="8:28">
      <c r="H153" s="181"/>
      <c r="I153" s="181"/>
      <c r="U153" s="45"/>
      <c r="V153" s="45"/>
      <c r="W153" s="45"/>
      <c r="X153" s="45"/>
      <c r="Y153" s="45"/>
      <c r="Z153" s="45"/>
      <c r="AA153" s="45"/>
      <c r="AB153" s="45"/>
    </row>
    <row r="154" spans="8:28">
      <c r="H154" s="181"/>
      <c r="I154" s="181"/>
      <c r="U154" s="45"/>
      <c r="V154" s="45"/>
      <c r="W154" s="45"/>
      <c r="X154" s="45"/>
      <c r="Y154" s="45"/>
      <c r="Z154" s="45"/>
      <c r="AA154" s="45"/>
      <c r="AB154" s="45"/>
    </row>
    <row r="155" spans="8:28">
      <c r="H155" s="181"/>
      <c r="I155" s="181"/>
      <c r="U155" s="45"/>
      <c r="V155" s="45"/>
      <c r="W155" s="45"/>
      <c r="X155" s="45"/>
      <c r="Y155" s="45"/>
      <c r="Z155" s="45"/>
      <c r="AA155" s="45"/>
      <c r="AB155" s="45"/>
    </row>
    <row r="156" spans="8:28">
      <c r="H156" s="181"/>
      <c r="I156" s="181"/>
    </row>
    <row r="157" spans="8:28">
      <c r="H157" s="181"/>
      <c r="I157" s="181"/>
    </row>
    <row r="158" spans="8:28">
      <c r="H158" s="181"/>
      <c r="I158" s="181"/>
    </row>
    <row r="159" spans="8:28">
      <c r="H159" s="181"/>
      <c r="I159" s="181"/>
    </row>
    <row r="160" spans="8:28">
      <c r="H160" s="181"/>
      <c r="I160" s="181"/>
    </row>
    <row r="161" spans="8:9">
      <c r="H161" s="181"/>
      <c r="I161" s="181"/>
    </row>
    <row r="162" spans="8:9">
      <c r="H162" s="181"/>
      <c r="I162" s="181"/>
    </row>
    <row r="163" spans="8:9">
      <c r="H163" s="181"/>
      <c r="I163" s="181"/>
    </row>
    <row r="164" spans="8:9">
      <c r="H164" s="181"/>
      <c r="I164" s="181"/>
    </row>
    <row r="165" spans="8:9">
      <c r="H165" s="181"/>
      <c r="I165" s="181"/>
    </row>
    <row r="166" spans="8:9">
      <c r="H166" s="181"/>
      <c r="I166" s="181"/>
    </row>
    <row r="167" spans="8:9">
      <c r="H167" s="181"/>
      <c r="I167" s="181"/>
    </row>
    <row r="168" spans="8:9">
      <c r="H168" s="181"/>
      <c r="I168" s="181"/>
    </row>
    <row r="169" spans="8:9">
      <c r="H169" s="181"/>
      <c r="I169" s="181"/>
    </row>
    <row r="170" spans="8:9">
      <c r="H170" s="181"/>
      <c r="I170" s="181"/>
    </row>
    <row r="171" spans="8:9">
      <c r="H171" s="181"/>
      <c r="I171" s="181"/>
    </row>
    <row r="172" spans="8:9">
      <c r="H172" s="181"/>
      <c r="I172" s="181"/>
    </row>
    <row r="173" spans="8:9">
      <c r="H173" s="181"/>
      <c r="I173" s="181"/>
    </row>
    <row r="174" spans="8:9">
      <c r="H174" s="181"/>
      <c r="I174" s="181"/>
    </row>
    <row r="175" spans="8:9">
      <c r="H175" s="181"/>
      <c r="I175" s="181"/>
    </row>
    <row r="176" spans="8:9">
      <c r="H176" s="181"/>
      <c r="I176" s="181"/>
    </row>
    <row r="177" spans="8:9">
      <c r="H177" s="181"/>
      <c r="I177" s="181"/>
    </row>
    <row r="178" spans="8:9">
      <c r="H178" s="181"/>
      <c r="I178" s="181"/>
    </row>
    <row r="179" spans="8:9">
      <c r="H179" s="181"/>
      <c r="I179" s="181"/>
    </row>
    <row r="180" spans="8:9">
      <c r="H180" s="181"/>
      <c r="I180" s="181"/>
    </row>
    <row r="181" spans="8:9">
      <c r="H181" s="181"/>
      <c r="I181" s="181"/>
    </row>
    <row r="182" spans="8:9">
      <c r="H182" s="181"/>
      <c r="I182" s="181"/>
    </row>
    <row r="183" spans="8:9">
      <c r="H183" s="181"/>
      <c r="I183" s="181"/>
    </row>
    <row r="184" spans="8:9">
      <c r="H184" s="181"/>
      <c r="I184" s="181"/>
    </row>
    <row r="185" spans="8:9">
      <c r="H185" s="181"/>
      <c r="I185" s="181"/>
    </row>
    <row r="186" spans="8:9">
      <c r="H186" s="181"/>
      <c r="I186" s="181"/>
    </row>
    <row r="187" spans="8:9">
      <c r="H187" s="181"/>
      <c r="I187" s="181"/>
    </row>
    <row r="188" spans="8:9">
      <c r="H188" s="181"/>
      <c r="I188" s="181"/>
    </row>
    <row r="189" spans="8:9">
      <c r="H189" s="181"/>
      <c r="I189" s="181"/>
    </row>
    <row r="190" spans="8:9">
      <c r="H190" s="181"/>
      <c r="I190" s="181"/>
    </row>
    <row r="191" spans="8:9">
      <c r="H191" s="181"/>
      <c r="I191" s="181"/>
    </row>
    <row r="192" spans="8:9">
      <c r="H192" s="181"/>
      <c r="I192" s="181"/>
    </row>
    <row r="193" spans="8:9">
      <c r="H193" s="181"/>
      <c r="I193" s="181"/>
    </row>
    <row r="194" spans="8:9">
      <c r="H194" s="181"/>
      <c r="I194" s="181"/>
    </row>
    <row r="195" spans="8:9">
      <c r="H195" s="181"/>
      <c r="I195" s="181"/>
    </row>
    <row r="196" spans="8:9">
      <c r="H196" s="181"/>
      <c r="I196" s="181"/>
    </row>
    <row r="197" spans="8:9">
      <c r="H197" s="181"/>
      <c r="I197" s="181"/>
    </row>
    <row r="198" spans="8:9">
      <c r="H198" s="181"/>
      <c r="I198" s="181"/>
    </row>
    <row r="199" spans="8:9">
      <c r="H199" s="181"/>
      <c r="I199" s="181"/>
    </row>
    <row r="200" spans="8:9">
      <c r="H200" s="181"/>
      <c r="I200" s="181"/>
    </row>
    <row r="201" spans="8:9">
      <c r="H201" s="181"/>
      <c r="I201" s="181"/>
    </row>
    <row r="202" spans="8:9">
      <c r="H202" s="181"/>
      <c r="I202" s="181"/>
    </row>
    <row r="203" spans="8:9">
      <c r="H203" s="181"/>
      <c r="I203" s="181"/>
    </row>
    <row r="204" spans="8:9">
      <c r="H204" s="181"/>
      <c r="I204" s="181"/>
    </row>
    <row r="205" spans="8:9">
      <c r="H205" s="181"/>
      <c r="I205" s="181"/>
    </row>
    <row r="206" spans="8:9">
      <c r="H206" s="181"/>
      <c r="I206" s="181"/>
    </row>
    <row r="207" spans="8:9">
      <c r="H207" s="181"/>
      <c r="I207" s="181"/>
    </row>
  </sheetData>
  <protectedRanges>
    <protectedRange algorithmName="SHA-512" hashValue="R8frfBQ/MhInQYm+jLEgMwgPwCkrGPIUaxyIFLRSCn/+fIsUU6bmJDax/r7gTh2PEAEvgODYwg0rRRjqSM/oww==" saltValue="tbZzHO5lCNHCDH5y3XGZag==" spinCount="100000" sqref="F11:F13" name="Range1_1_1_1"/>
    <protectedRange algorithmName="SHA-512" hashValue="R8frfBQ/MhInQYm+jLEgMwgPwCkrGPIUaxyIFLRSCn/+fIsUU6bmJDax/r7gTh2PEAEvgODYwg0rRRjqSM/oww==" saltValue="tbZzHO5lCNHCDH5y3XGZag==" spinCount="100000" sqref="F14" name="Range1_5_1_1"/>
    <protectedRange algorithmName="SHA-512" hashValue="R8frfBQ/MhInQYm+jLEgMwgPwCkrGPIUaxyIFLRSCn/+fIsUU6bmJDax/r7gTh2PEAEvgODYwg0rRRjqSM/oww==" saltValue="tbZzHO5lCNHCDH5y3XGZag==" spinCount="100000" sqref="E15:F16" name="Range1_9_1_1"/>
    <protectedRange algorithmName="SHA-512" hashValue="R8frfBQ/MhInQYm+jLEgMwgPwCkrGPIUaxyIFLRSCn/+fIsUU6bmJDax/r7gTh2PEAEvgODYwg0rRRjqSM/oww==" saltValue="tbZzHO5lCNHCDH5y3XGZag==" spinCount="100000" sqref="F17" name="Range1_11_1_1"/>
    <protectedRange algorithmName="SHA-512" hashValue="R8frfBQ/MhInQYm+jLEgMwgPwCkrGPIUaxyIFLRSCn/+fIsUU6bmJDax/r7gTh2PEAEvgODYwg0rRRjqSM/oww==" saltValue="tbZzHO5lCNHCDH5y3XGZag==" spinCount="100000" sqref="F18" name="Range1_12_1_1"/>
    <protectedRange algorithmName="SHA-512" hashValue="R8frfBQ/MhInQYm+jLEgMwgPwCkrGPIUaxyIFLRSCn/+fIsUU6bmJDax/r7gTh2PEAEvgODYwg0rRRjqSM/oww==" saltValue="tbZzHO5lCNHCDH5y3XGZag==" spinCount="100000" sqref="F19" name="Range1_13_1_1"/>
    <protectedRange algorithmName="SHA-512" hashValue="R8frfBQ/MhInQYm+jLEgMwgPwCkrGPIUaxyIFLRSCn/+fIsUU6bmJDax/r7gTh2PEAEvgODYwg0rRRjqSM/oww==" saltValue="tbZzHO5lCNHCDH5y3XGZag==" spinCount="100000" sqref="F20:F23" name="Range1_14_1_1"/>
    <protectedRange algorithmName="SHA-512" hashValue="R8frfBQ/MhInQYm+jLEgMwgPwCkrGPIUaxyIFLRSCn/+fIsUU6bmJDax/r7gTh2PEAEvgODYwg0rRRjqSM/oww==" saltValue="tbZzHO5lCNHCDH5y3XGZag==" spinCount="100000" sqref="F24" name="Range1_18_1_1"/>
    <protectedRange algorithmName="SHA-512" hashValue="R8frfBQ/MhInQYm+jLEgMwgPwCkrGPIUaxyIFLRSCn/+fIsUU6bmJDax/r7gTh2PEAEvgODYwg0rRRjqSM/oww==" saltValue="tbZzHO5lCNHCDH5y3XGZag==" spinCount="100000" sqref="F25" name="Range1_19_1_1"/>
    <protectedRange algorithmName="SHA-512" hashValue="R8frfBQ/MhInQYm+jLEgMwgPwCkrGPIUaxyIFLRSCn/+fIsUU6bmJDax/r7gTh2PEAEvgODYwg0rRRjqSM/oww==" saltValue="tbZzHO5lCNHCDH5y3XGZag==" spinCount="100000" sqref="F26" name="Range1_20_1_1"/>
    <protectedRange algorithmName="SHA-512" hashValue="R8frfBQ/MhInQYm+jLEgMwgPwCkrGPIUaxyIFLRSCn/+fIsUU6bmJDax/r7gTh2PEAEvgODYwg0rRRjqSM/oww==" saltValue="tbZzHO5lCNHCDH5y3XGZag==" spinCount="100000" sqref="F27:F30" name="Range1_21_1_1"/>
    <protectedRange algorithmName="SHA-512" hashValue="R8frfBQ/MhInQYm+jLEgMwgPwCkrGPIUaxyIFLRSCn/+fIsUU6bmJDax/r7gTh2PEAEvgODYwg0rRRjqSM/oww==" saltValue="tbZzHO5lCNHCDH5y3XGZag==" spinCount="100000" sqref="F31:F32" name="Range1_22_1_1"/>
    <protectedRange algorithmName="SHA-512" hashValue="R8frfBQ/MhInQYm+jLEgMwgPwCkrGPIUaxyIFLRSCn/+fIsUU6bmJDax/r7gTh2PEAEvgODYwg0rRRjqSM/oww==" saltValue="tbZzHO5lCNHCDH5y3XGZag==" spinCount="100000" sqref="F39 F33:F36" name="Range1_23_1_1"/>
    <protectedRange algorithmName="SHA-512" hashValue="R8frfBQ/MhInQYm+jLEgMwgPwCkrGPIUaxyIFLRSCn/+fIsUU6bmJDax/r7gTh2PEAEvgODYwg0rRRjqSM/oww==" saltValue="tbZzHO5lCNHCDH5y3XGZag==" spinCount="100000" sqref="F37" name="Range1_24_1_1"/>
    <protectedRange algorithmName="SHA-512" hashValue="R8frfBQ/MhInQYm+jLEgMwgPwCkrGPIUaxyIFLRSCn/+fIsUU6bmJDax/r7gTh2PEAEvgODYwg0rRRjqSM/oww==" saltValue="tbZzHO5lCNHCDH5y3XGZag==" spinCount="100000" sqref="F38" name="Range1_26_1_1"/>
    <protectedRange algorithmName="SHA-512" hashValue="R8frfBQ/MhInQYm+jLEgMwgPwCkrGPIUaxyIFLRSCn/+fIsUU6bmJDax/r7gTh2PEAEvgODYwg0rRRjqSM/oww==" saltValue="tbZzHO5lCNHCDH5y3XGZag==" spinCount="100000" sqref="F42" name="Range1_28_1_1"/>
    <protectedRange algorithmName="SHA-512" hashValue="R8frfBQ/MhInQYm+jLEgMwgPwCkrGPIUaxyIFLRSCn/+fIsUU6bmJDax/r7gTh2PEAEvgODYwg0rRRjqSM/oww==" saltValue="tbZzHO5lCNHCDH5y3XGZag==" spinCount="100000" sqref="F43" name="Range1_29_1_1"/>
    <protectedRange algorithmName="SHA-512" hashValue="R8frfBQ/MhInQYm+jLEgMwgPwCkrGPIUaxyIFLRSCn/+fIsUU6bmJDax/r7gTh2PEAEvgODYwg0rRRjqSM/oww==" saltValue="tbZzHO5lCNHCDH5y3XGZag==" spinCount="100000" sqref="J35:J36" name="Range1_33_1_1"/>
    <protectedRange algorithmName="SHA-512" hashValue="R8frfBQ/MhInQYm+jLEgMwgPwCkrGPIUaxyIFLRSCn/+fIsUU6bmJDax/r7gTh2PEAEvgODYwg0rRRjqSM/oww==" saltValue="tbZzHO5lCNHCDH5y3XGZag==" spinCount="100000" sqref="G18" name="Range1_34_1_1"/>
    <protectedRange algorithmName="SHA-512" hashValue="R8frfBQ/MhInQYm+jLEgMwgPwCkrGPIUaxyIFLRSCn/+fIsUU6bmJDax/r7gTh2PEAEvgODYwg0rRRjqSM/oww==" saltValue="tbZzHO5lCNHCDH5y3XGZag==" spinCount="100000" sqref="J18" name="Range1_35_1_1"/>
    <protectedRange algorithmName="SHA-512" hashValue="R8frfBQ/MhInQYm+jLEgMwgPwCkrGPIUaxyIFLRSCn/+fIsUU6bmJDax/r7gTh2PEAEvgODYwg0rRRjqSM/oww==" saltValue="tbZzHO5lCNHCDH5y3XGZag==" spinCount="100000" sqref="G15:G16" name="Range1_36_1_1"/>
    <protectedRange algorithmName="SHA-512" hashValue="R8frfBQ/MhInQYm+jLEgMwgPwCkrGPIUaxyIFLRSCn/+fIsUU6bmJDax/r7gTh2PEAEvgODYwg0rRRjqSM/oww==" saltValue="tbZzHO5lCNHCDH5y3XGZag==" spinCount="100000" sqref="J15:J16" name="Range1_38_1_1"/>
  </protectedRanges>
  <mergeCells count="6">
    <mergeCell ref="B47:F47"/>
    <mergeCell ref="B2:L2"/>
    <mergeCell ref="B3:L3"/>
    <mergeCell ref="B5:F5"/>
    <mergeCell ref="B6:F6"/>
    <mergeCell ref="B46:F46"/>
  </mergeCells>
  <conditionalFormatting sqref="G15:G16">
    <cfRule type="cellIs" dxfId="4" priority="2" operator="lessThan">
      <formula>-0.001</formula>
    </cfRule>
  </conditionalFormatting>
  <conditionalFormatting sqref="G18">
    <cfRule type="cellIs" dxfId="3" priority="4" operator="lessThan">
      <formula>-0.001</formula>
    </cfRule>
  </conditionalFormatting>
  <conditionalFormatting sqref="J15:J16">
    <cfRule type="cellIs" dxfId="2" priority="1" operator="lessThan">
      <formula>0</formula>
    </cfRule>
  </conditionalFormatting>
  <conditionalFormatting sqref="J18">
    <cfRule type="cellIs" dxfId="1" priority="3" operator="lessThan">
      <formula>0</formula>
    </cfRule>
  </conditionalFormatting>
  <conditionalFormatting sqref="J35:J36">
    <cfRule type="cellIs" dxfId="0" priority="5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67"/>
  <sheetViews>
    <sheetView topLeftCell="A41" zoomScaleNormal="100" workbookViewId="0">
      <selection activeCell="M48" sqref="M48"/>
    </sheetView>
  </sheetViews>
  <sheetFormatPr defaultRowHeight="15"/>
  <cols>
    <col min="1" max="1" width="3.28515625" customWidth="1"/>
    <col min="2" max="2" width="5.85546875" customWidth="1"/>
    <col min="3" max="3" width="9.140625" customWidth="1"/>
    <col min="4" max="4" width="22" customWidth="1"/>
    <col min="5" max="5" width="5" customWidth="1"/>
    <col min="6" max="6" width="20.85546875" customWidth="1"/>
    <col min="7" max="7" width="0.140625" customWidth="1"/>
    <col min="8" max="8" width="3.85546875" customWidth="1"/>
    <col min="9" max="9" width="0.140625" customWidth="1"/>
    <col min="10" max="10" width="0.28515625" customWidth="1"/>
    <col min="11" max="11" width="10.42578125" customWidth="1"/>
    <col min="12" max="12" width="10" bestFit="1" customWidth="1"/>
    <col min="13" max="13" width="10.85546875" bestFit="1" customWidth="1"/>
    <col min="14" max="14" width="13" style="230" customWidth="1"/>
    <col min="15" max="15" width="3.28515625" customWidth="1"/>
    <col min="16" max="16" width="9.42578125" bestFit="1" customWidth="1"/>
  </cols>
  <sheetData>
    <row r="1" spans="1:15" ht="20.100000000000001" customHeigh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5" ht="12" customHeight="1">
      <c r="A2" s="34"/>
      <c r="B2" s="303" t="s">
        <v>874</v>
      </c>
      <c r="C2" s="303"/>
      <c r="D2" s="303"/>
      <c r="E2" s="34"/>
      <c r="F2" s="34"/>
      <c r="G2" s="34"/>
      <c r="H2" s="34"/>
      <c r="I2" s="34"/>
      <c r="J2" s="34"/>
      <c r="K2" s="34"/>
      <c r="L2" s="34"/>
    </row>
    <row r="3" spans="1:15" ht="12" customHeight="1">
      <c r="A3" s="34"/>
      <c r="B3" s="302"/>
      <c r="C3" s="302"/>
      <c r="D3" s="302"/>
      <c r="E3" s="34"/>
      <c r="F3" s="34"/>
      <c r="G3" s="34"/>
      <c r="H3" s="34"/>
      <c r="I3" s="34"/>
      <c r="J3" s="34"/>
      <c r="K3" s="34"/>
      <c r="L3" s="34"/>
    </row>
    <row r="4" spans="1:15" ht="12" customHeight="1">
      <c r="A4" s="34"/>
      <c r="B4" s="302" t="s">
        <v>875</v>
      </c>
      <c r="C4" s="302"/>
      <c r="D4" s="302"/>
      <c r="E4" s="34"/>
      <c r="F4" s="34"/>
      <c r="G4" s="34"/>
      <c r="H4" s="34"/>
      <c r="I4" s="34"/>
      <c r="J4" s="34"/>
      <c r="K4" s="34"/>
      <c r="L4" s="34"/>
    </row>
    <row r="5" spans="1:15" ht="12" customHeight="1">
      <c r="A5" s="34"/>
      <c r="B5" s="302" t="s">
        <v>0</v>
      </c>
      <c r="C5" s="302"/>
      <c r="D5" s="302"/>
      <c r="E5" s="34"/>
      <c r="F5" s="34"/>
      <c r="G5" s="34"/>
      <c r="H5" s="34"/>
      <c r="I5" s="34"/>
      <c r="J5" s="34"/>
      <c r="K5" s="34"/>
      <c r="L5" s="34"/>
    </row>
    <row r="6" spans="1:15" ht="12" customHeight="1">
      <c r="A6" s="34"/>
      <c r="B6" s="302" t="s">
        <v>876</v>
      </c>
      <c r="C6" s="302"/>
      <c r="D6" s="302"/>
      <c r="E6" s="34"/>
      <c r="F6" s="34"/>
      <c r="G6" s="34"/>
      <c r="H6" s="34"/>
      <c r="I6" s="34"/>
      <c r="J6" s="34"/>
      <c r="K6" s="34"/>
      <c r="L6" s="34"/>
    </row>
    <row r="7" spans="1:15" ht="5.0999999999999996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5" ht="17.100000000000001" customHeight="1">
      <c r="A8" s="34"/>
      <c r="C8" s="206"/>
      <c r="D8" s="206"/>
      <c r="E8" s="206"/>
      <c r="F8" s="207" t="s">
        <v>877</v>
      </c>
      <c r="G8" s="206"/>
      <c r="H8" s="206"/>
      <c r="I8" s="206"/>
      <c r="J8" s="206"/>
      <c r="K8" s="206"/>
      <c r="L8" s="206"/>
      <c r="M8" s="206"/>
      <c r="N8" s="231"/>
    </row>
    <row r="9" spans="1:15" ht="15" customHeight="1">
      <c r="A9" s="34"/>
      <c r="C9" s="208"/>
      <c r="D9" s="208"/>
      <c r="E9" s="208"/>
      <c r="F9" s="208" t="s">
        <v>878</v>
      </c>
      <c r="G9" s="208"/>
      <c r="H9" s="208"/>
      <c r="I9" s="208"/>
      <c r="J9" s="208"/>
      <c r="K9" s="208"/>
      <c r="L9" s="208"/>
      <c r="M9" s="208"/>
      <c r="N9" s="232"/>
    </row>
    <row r="10" spans="1:15" ht="15" customHeight="1" thickBot="1">
      <c r="A10" s="34"/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33"/>
    </row>
    <row r="11" spans="1:15" ht="12" customHeight="1">
      <c r="A11" s="34"/>
      <c r="B11" s="188"/>
      <c r="C11" s="188"/>
      <c r="D11" s="188"/>
      <c r="E11" s="188"/>
      <c r="F11" s="188"/>
      <c r="G11" s="188"/>
      <c r="H11" s="188"/>
      <c r="I11" s="188"/>
      <c r="J11" s="205" t="s">
        <v>879</v>
      </c>
      <c r="K11" s="205" t="s">
        <v>1026</v>
      </c>
      <c r="L11" s="205" t="s">
        <v>1026</v>
      </c>
      <c r="M11" s="211" t="s">
        <v>1025</v>
      </c>
      <c r="N11" s="234" t="s">
        <v>1024</v>
      </c>
      <c r="O11" s="34"/>
    </row>
    <row r="12" spans="1:15" ht="15" customHeight="1">
      <c r="A12" s="34"/>
      <c r="B12" s="310" t="s">
        <v>880</v>
      </c>
      <c r="C12" s="310"/>
      <c r="D12" s="310"/>
      <c r="E12" s="310"/>
      <c r="F12" s="310"/>
      <c r="G12" s="310"/>
      <c r="H12" s="310"/>
      <c r="I12" s="189"/>
      <c r="J12" s="306" t="s">
        <v>122</v>
      </c>
      <c r="K12" s="306"/>
      <c r="L12" s="190" t="s">
        <v>122</v>
      </c>
      <c r="M12" s="210" t="s">
        <v>121</v>
      </c>
      <c r="N12" s="229">
        <f>M12/L12*100</f>
        <v>95.600819753620755</v>
      </c>
      <c r="O12" s="34"/>
    </row>
    <row r="13" spans="1:15" ht="15" customHeight="1">
      <c r="A13" s="34"/>
      <c r="B13" s="309" t="s">
        <v>883</v>
      </c>
      <c r="C13" s="309"/>
      <c r="D13" s="309"/>
      <c r="E13" s="309"/>
      <c r="F13" s="309"/>
      <c r="G13" s="309"/>
      <c r="H13" s="309"/>
      <c r="I13" s="191"/>
      <c r="J13" s="307" t="s">
        <v>885</v>
      </c>
      <c r="K13" s="307"/>
      <c r="L13" s="192" t="s">
        <v>885</v>
      </c>
      <c r="M13" s="192" t="s">
        <v>884</v>
      </c>
      <c r="N13" s="235">
        <f>M13/L13*100</f>
        <v>77.506436156584385</v>
      </c>
      <c r="O13" s="34"/>
    </row>
    <row r="14" spans="1:15" ht="15" customHeight="1">
      <c r="A14" s="34"/>
      <c r="B14" s="312" t="s">
        <v>886</v>
      </c>
      <c r="C14" s="312"/>
      <c r="D14" s="312"/>
      <c r="E14" s="312"/>
      <c r="F14" s="312"/>
      <c r="G14" s="312"/>
      <c r="H14" s="312"/>
      <c r="I14" s="193"/>
      <c r="J14" s="311" t="s">
        <v>885</v>
      </c>
      <c r="K14" s="311"/>
      <c r="L14" s="194" t="s">
        <v>885</v>
      </c>
      <c r="M14" s="194" t="s">
        <v>884</v>
      </c>
      <c r="N14" s="236">
        <f>M14/L14*100</f>
        <v>77.506436156584385</v>
      </c>
      <c r="O14" s="34"/>
    </row>
    <row r="15" spans="1:15" ht="15" customHeight="1">
      <c r="A15" s="34"/>
      <c r="B15" s="305" t="s">
        <v>13</v>
      </c>
      <c r="C15" s="305"/>
      <c r="D15" s="305"/>
      <c r="E15" s="305"/>
      <c r="F15" s="305"/>
      <c r="G15" s="305"/>
      <c r="H15" s="305"/>
      <c r="I15" s="183"/>
      <c r="J15" s="270" t="s">
        <v>885</v>
      </c>
      <c r="K15" s="270"/>
      <c r="L15" s="13" t="s">
        <v>885</v>
      </c>
      <c r="M15" s="13" t="s">
        <v>884</v>
      </c>
      <c r="N15" s="237">
        <f>M15/L15*100</f>
        <v>77.506436156584385</v>
      </c>
      <c r="O15" s="34"/>
    </row>
    <row r="16" spans="1:15" ht="15" customHeight="1">
      <c r="A16" s="34"/>
      <c r="B16" s="184" t="s">
        <v>434</v>
      </c>
      <c r="C16" s="303" t="s">
        <v>435</v>
      </c>
      <c r="D16" s="303"/>
      <c r="E16" s="303"/>
      <c r="F16" s="303"/>
      <c r="G16" s="34"/>
      <c r="H16" s="34"/>
      <c r="I16" s="34"/>
      <c r="J16" s="304" t="s">
        <v>885</v>
      </c>
      <c r="K16" s="304"/>
      <c r="L16" s="185" t="s">
        <v>885</v>
      </c>
      <c r="M16" s="185" t="s">
        <v>884</v>
      </c>
      <c r="N16" s="238"/>
      <c r="O16" s="34"/>
    </row>
    <row r="17" spans="1:15" ht="15" customHeight="1">
      <c r="A17" s="34"/>
      <c r="B17" s="184" t="s">
        <v>514</v>
      </c>
      <c r="C17" s="303" t="s">
        <v>515</v>
      </c>
      <c r="D17" s="303"/>
      <c r="E17" s="303"/>
      <c r="F17" s="303"/>
      <c r="G17" s="34"/>
      <c r="H17" s="34"/>
      <c r="I17" s="34"/>
      <c r="J17" s="304" t="s">
        <v>887</v>
      </c>
      <c r="K17" s="304"/>
      <c r="L17" s="185" t="s">
        <v>887</v>
      </c>
      <c r="M17" s="185" t="s">
        <v>516</v>
      </c>
      <c r="N17" s="238"/>
      <c r="O17" s="34"/>
    </row>
    <row r="18" spans="1:15" ht="15" customHeight="1">
      <c r="A18" s="34"/>
      <c r="B18" s="184" t="s">
        <v>517</v>
      </c>
      <c r="C18" s="303" t="s">
        <v>518</v>
      </c>
      <c r="D18" s="303"/>
      <c r="E18" s="303"/>
      <c r="F18" s="303"/>
      <c r="G18" s="34"/>
      <c r="H18" s="34"/>
      <c r="I18" s="34"/>
      <c r="J18" s="304" t="s">
        <v>887</v>
      </c>
      <c r="K18" s="304"/>
      <c r="L18" s="185" t="s">
        <v>18</v>
      </c>
      <c r="M18" s="185" t="s">
        <v>516</v>
      </c>
      <c r="N18" s="238"/>
      <c r="O18" s="34"/>
    </row>
    <row r="19" spans="1:15" ht="15" customHeight="1">
      <c r="A19" s="34"/>
      <c r="B19" s="184" t="s">
        <v>519</v>
      </c>
      <c r="C19" s="303" t="s">
        <v>520</v>
      </c>
      <c r="D19" s="303"/>
      <c r="E19" s="303"/>
      <c r="F19" s="303"/>
      <c r="G19" s="34"/>
      <c r="H19" s="34"/>
      <c r="I19" s="34"/>
      <c r="J19" s="304" t="s">
        <v>673</v>
      </c>
      <c r="K19" s="304"/>
      <c r="L19" s="185" t="s">
        <v>18</v>
      </c>
      <c r="M19" s="185" t="s">
        <v>18</v>
      </c>
      <c r="N19" s="238"/>
      <c r="O19" s="34"/>
    </row>
    <row r="20" spans="1:15" ht="15" customHeight="1">
      <c r="A20" s="34"/>
      <c r="B20" s="184" t="s">
        <v>521</v>
      </c>
      <c r="C20" s="303" t="s">
        <v>522</v>
      </c>
      <c r="D20" s="303"/>
      <c r="E20" s="303"/>
      <c r="F20" s="303"/>
      <c r="G20" s="34"/>
      <c r="H20" s="34"/>
      <c r="I20" s="34"/>
      <c r="J20" s="304" t="s">
        <v>516</v>
      </c>
      <c r="K20" s="304"/>
      <c r="L20" s="185" t="s">
        <v>18</v>
      </c>
      <c r="M20" s="85" t="s">
        <v>516</v>
      </c>
      <c r="N20" s="238"/>
      <c r="O20" s="34"/>
    </row>
    <row r="21" spans="1:15" ht="15" customHeight="1">
      <c r="A21" s="34"/>
      <c r="B21" s="186" t="s">
        <v>523</v>
      </c>
      <c r="C21" s="302" t="s">
        <v>520</v>
      </c>
      <c r="D21" s="302"/>
      <c r="E21" s="302"/>
      <c r="F21" s="302"/>
      <c r="G21" s="34"/>
      <c r="H21" s="34"/>
      <c r="I21" s="34"/>
      <c r="J21" s="308" t="s">
        <v>673</v>
      </c>
      <c r="K21" s="308"/>
      <c r="L21" s="187" t="s">
        <v>18</v>
      </c>
      <c r="M21" s="86" t="s">
        <v>18</v>
      </c>
      <c r="N21" s="239"/>
      <c r="O21" s="34"/>
    </row>
    <row r="22" spans="1:15" ht="15" customHeight="1">
      <c r="A22" s="34"/>
      <c r="B22" s="186" t="s">
        <v>524</v>
      </c>
      <c r="C22" s="302" t="s">
        <v>522</v>
      </c>
      <c r="D22" s="302"/>
      <c r="E22" s="302"/>
      <c r="F22" s="302"/>
      <c r="G22" s="34"/>
      <c r="H22" s="34"/>
      <c r="I22" s="34"/>
      <c r="J22" s="308" t="s">
        <v>516</v>
      </c>
      <c r="K22" s="308"/>
      <c r="L22" s="187" t="s">
        <v>18</v>
      </c>
      <c r="M22" s="86" t="s">
        <v>516</v>
      </c>
      <c r="N22" s="239"/>
      <c r="O22" s="34"/>
    </row>
    <row r="23" spans="1:15" ht="15" customHeight="1">
      <c r="A23" s="34"/>
      <c r="B23" s="184" t="s">
        <v>438</v>
      </c>
      <c r="C23" s="303" t="s">
        <v>439</v>
      </c>
      <c r="D23" s="303"/>
      <c r="E23" s="303"/>
      <c r="F23" s="303"/>
      <c r="G23" s="34"/>
      <c r="H23" s="34"/>
      <c r="I23" s="34"/>
      <c r="J23" s="304" t="s">
        <v>889</v>
      </c>
      <c r="K23" s="304"/>
      <c r="L23" s="185" t="s">
        <v>889</v>
      </c>
      <c r="M23" s="85" t="s">
        <v>888</v>
      </c>
      <c r="N23" s="238"/>
      <c r="O23" s="34"/>
    </row>
    <row r="24" spans="1:15" ht="15" customHeight="1">
      <c r="A24" s="34"/>
      <c r="B24" s="184" t="s">
        <v>440</v>
      </c>
      <c r="C24" s="303" t="s">
        <v>441</v>
      </c>
      <c r="D24" s="303"/>
      <c r="E24" s="303"/>
      <c r="F24" s="303"/>
      <c r="G24" s="34"/>
      <c r="H24" s="34"/>
      <c r="I24" s="34"/>
      <c r="J24" s="304" t="s">
        <v>890</v>
      </c>
      <c r="K24" s="304"/>
      <c r="L24" s="185" t="s">
        <v>18</v>
      </c>
      <c r="M24" s="85" t="s">
        <v>443</v>
      </c>
      <c r="N24" s="238"/>
      <c r="O24" s="34"/>
    </row>
    <row r="25" spans="1:15" ht="15" customHeight="1">
      <c r="A25" s="34"/>
      <c r="B25" s="184" t="s">
        <v>444</v>
      </c>
      <c r="C25" s="303" t="s">
        <v>445</v>
      </c>
      <c r="D25" s="303"/>
      <c r="E25" s="303"/>
      <c r="F25" s="303"/>
      <c r="G25" s="34"/>
      <c r="H25" s="34"/>
      <c r="I25" s="34"/>
      <c r="J25" s="304" t="s">
        <v>890</v>
      </c>
      <c r="K25" s="304"/>
      <c r="L25" s="185" t="s">
        <v>18</v>
      </c>
      <c r="M25" s="85" t="s">
        <v>443</v>
      </c>
      <c r="N25" s="238"/>
      <c r="O25" s="34"/>
    </row>
    <row r="26" spans="1:15" ht="15" customHeight="1">
      <c r="A26" s="34"/>
      <c r="B26" s="186" t="s">
        <v>446</v>
      </c>
      <c r="C26" s="302" t="s">
        <v>447</v>
      </c>
      <c r="D26" s="302"/>
      <c r="E26" s="302"/>
      <c r="F26" s="302"/>
      <c r="G26" s="34"/>
      <c r="H26" s="34"/>
      <c r="I26" s="34"/>
      <c r="J26" s="308" t="s">
        <v>442</v>
      </c>
      <c r="K26" s="308"/>
      <c r="L26" s="187" t="s">
        <v>18</v>
      </c>
      <c r="M26" s="86" t="s">
        <v>442</v>
      </c>
      <c r="N26" s="239"/>
      <c r="O26" s="34"/>
    </row>
    <row r="27" spans="1:15" ht="15" customHeight="1">
      <c r="A27" s="34"/>
      <c r="B27" s="186" t="s">
        <v>446</v>
      </c>
      <c r="C27" s="302" t="s">
        <v>770</v>
      </c>
      <c r="D27" s="302"/>
      <c r="E27" s="302"/>
      <c r="F27" s="302"/>
      <c r="G27" s="34"/>
      <c r="H27" s="34"/>
      <c r="I27" s="34"/>
      <c r="J27" s="308" t="s">
        <v>449</v>
      </c>
      <c r="K27" s="308"/>
      <c r="L27" s="187" t="s">
        <v>18</v>
      </c>
      <c r="M27" s="86" t="s">
        <v>449</v>
      </c>
      <c r="N27" s="239"/>
      <c r="O27" s="34"/>
    </row>
    <row r="28" spans="1:15" ht="15" customHeight="1">
      <c r="A28" s="34"/>
      <c r="B28" s="186" t="s">
        <v>446</v>
      </c>
      <c r="C28" s="302" t="s">
        <v>448</v>
      </c>
      <c r="D28" s="302"/>
      <c r="E28" s="302"/>
      <c r="F28" s="302"/>
      <c r="G28" s="34"/>
      <c r="H28" s="34"/>
      <c r="I28" s="34"/>
      <c r="J28" s="308" t="s">
        <v>449</v>
      </c>
      <c r="K28" s="308"/>
      <c r="L28" s="187" t="s">
        <v>18</v>
      </c>
      <c r="M28" s="86" t="s">
        <v>18</v>
      </c>
      <c r="N28" s="239"/>
      <c r="O28" s="34"/>
    </row>
    <row r="29" spans="1:15" ht="15" customHeight="1">
      <c r="A29" s="34"/>
      <c r="B29" s="184" t="s">
        <v>450</v>
      </c>
      <c r="C29" s="303" t="s">
        <v>451</v>
      </c>
      <c r="D29" s="303"/>
      <c r="E29" s="303"/>
      <c r="F29" s="303"/>
      <c r="G29" s="34"/>
      <c r="H29" s="34"/>
      <c r="I29" s="34"/>
      <c r="J29" s="304" t="s">
        <v>892</v>
      </c>
      <c r="K29" s="304"/>
      <c r="L29" s="185" t="s">
        <v>18</v>
      </c>
      <c r="M29" s="85" t="s">
        <v>891</v>
      </c>
      <c r="N29" s="238"/>
      <c r="O29" s="34"/>
    </row>
    <row r="30" spans="1:15" ht="15" customHeight="1">
      <c r="A30" s="34"/>
      <c r="B30" s="184" t="s">
        <v>529</v>
      </c>
      <c r="C30" s="303" t="s">
        <v>530</v>
      </c>
      <c r="D30" s="303"/>
      <c r="E30" s="303"/>
      <c r="F30" s="303"/>
      <c r="G30" s="34"/>
      <c r="H30" s="34"/>
      <c r="I30" s="34"/>
      <c r="J30" s="304" t="s">
        <v>531</v>
      </c>
      <c r="K30" s="304"/>
      <c r="L30" s="185" t="s">
        <v>18</v>
      </c>
      <c r="M30" s="85" t="s">
        <v>18</v>
      </c>
      <c r="N30" s="238"/>
      <c r="O30" s="34"/>
    </row>
    <row r="31" spans="1:15" ht="15" customHeight="1">
      <c r="A31" s="34"/>
      <c r="B31" s="184" t="s">
        <v>532</v>
      </c>
      <c r="C31" s="303" t="s">
        <v>533</v>
      </c>
      <c r="D31" s="303"/>
      <c r="E31" s="303"/>
      <c r="F31" s="303"/>
      <c r="G31" s="34"/>
      <c r="H31" s="34"/>
      <c r="I31" s="34"/>
      <c r="J31" s="304" t="s">
        <v>18</v>
      </c>
      <c r="K31" s="304"/>
      <c r="L31" s="185" t="s">
        <v>18</v>
      </c>
      <c r="M31" s="85" t="s">
        <v>18</v>
      </c>
      <c r="N31" s="238"/>
      <c r="O31" s="34"/>
    </row>
    <row r="32" spans="1:15" ht="15" customHeight="1">
      <c r="A32" s="34"/>
      <c r="B32" s="184" t="s">
        <v>453</v>
      </c>
      <c r="C32" s="303" t="s">
        <v>454</v>
      </c>
      <c r="D32" s="303"/>
      <c r="E32" s="303"/>
      <c r="F32" s="303"/>
      <c r="G32" s="34"/>
      <c r="H32" s="34"/>
      <c r="I32" s="34"/>
      <c r="J32" s="304" t="s">
        <v>893</v>
      </c>
      <c r="K32" s="304"/>
      <c r="L32" s="185" t="s">
        <v>18</v>
      </c>
      <c r="M32" s="85" t="s">
        <v>455</v>
      </c>
      <c r="N32" s="238"/>
      <c r="O32" s="34"/>
    </row>
    <row r="33" spans="1:15" ht="15" customHeight="1">
      <c r="A33" s="34"/>
      <c r="B33" s="184" t="s">
        <v>535</v>
      </c>
      <c r="C33" s="303" t="s">
        <v>536</v>
      </c>
      <c r="D33" s="303"/>
      <c r="E33" s="303"/>
      <c r="F33" s="303"/>
      <c r="G33" s="34"/>
      <c r="H33" s="34"/>
      <c r="I33" s="34"/>
      <c r="J33" s="304" t="s">
        <v>18</v>
      </c>
      <c r="K33" s="304"/>
      <c r="L33" s="185" t="s">
        <v>18</v>
      </c>
      <c r="M33" s="85" t="s">
        <v>18</v>
      </c>
      <c r="N33" s="238"/>
      <c r="O33" s="34"/>
    </row>
    <row r="34" spans="1:15" ht="15" customHeight="1">
      <c r="A34" s="34"/>
      <c r="B34" s="184" t="s">
        <v>456</v>
      </c>
      <c r="C34" s="303" t="s">
        <v>457</v>
      </c>
      <c r="D34" s="303"/>
      <c r="E34" s="303"/>
      <c r="F34" s="303"/>
      <c r="G34" s="34"/>
      <c r="H34" s="34"/>
      <c r="I34" s="34"/>
      <c r="J34" s="304" t="s">
        <v>894</v>
      </c>
      <c r="K34" s="304"/>
      <c r="L34" s="185" t="s">
        <v>18</v>
      </c>
      <c r="M34" s="85" t="s">
        <v>894</v>
      </c>
      <c r="N34" s="238"/>
      <c r="O34" s="34"/>
    </row>
    <row r="35" spans="1:15" ht="15" customHeight="1">
      <c r="A35" s="34"/>
      <c r="B35" s="186" t="s">
        <v>539</v>
      </c>
      <c r="C35" s="302" t="s">
        <v>540</v>
      </c>
      <c r="D35" s="302"/>
      <c r="E35" s="302"/>
      <c r="F35" s="302"/>
      <c r="G35" s="34"/>
      <c r="H35" s="34"/>
      <c r="I35" s="34"/>
      <c r="J35" s="308" t="s">
        <v>531</v>
      </c>
      <c r="K35" s="308"/>
      <c r="L35" s="187" t="s">
        <v>18</v>
      </c>
      <c r="M35" s="86" t="s">
        <v>18</v>
      </c>
      <c r="N35" s="239"/>
      <c r="O35" s="34"/>
    </row>
    <row r="36" spans="1:15" ht="12.95" customHeight="1">
      <c r="A36" s="34"/>
      <c r="B36" s="186" t="s">
        <v>459</v>
      </c>
      <c r="C36" s="302" t="s">
        <v>460</v>
      </c>
      <c r="D36" s="302"/>
      <c r="E36" s="302"/>
      <c r="F36" s="302"/>
      <c r="G36" s="34"/>
      <c r="H36" s="34"/>
      <c r="I36" s="34"/>
      <c r="J36" s="308" t="s">
        <v>527</v>
      </c>
      <c r="K36" s="308"/>
      <c r="L36" s="187" t="s">
        <v>18</v>
      </c>
      <c r="M36" s="86" t="s">
        <v>527</v>
      </c>
      <c r="N36" s="239"/>
      <c r="O36" s="34"/>
    </row>
    <row r="37" spans="1:15" ht="12.95" customHeight="1">
      <c r="A37" s="34"/>
      <c r="B37" s="186" t="s">
        <v>459</v>
      </c>
      <c r="C37" s="302" t="s">
        <v>461</v>
      </c>
      <c r="D37" s="302"/>
      <c r="E37" s="302"/>
      <c r="F37" s="302"/>
      <c r="G37" s="34"/>
      <c r="H37" s="34"/>
      <c r="I37" s="34"/>
      <c r="J37" s="308" t="s">
        <v>462</v>
      </c>
      <c r="K37" s="308"/>
      <c r="L37" s="187" t="s">
        <v>18</v>
      </c>
      <c r="M37" s="86" t="s">
        <v>462</v>
      </c>
      <c r="N37" s="239"/>
      <c r="O37" s="34"/>
    </row>
    <row r="38" spans="1:15" ht="12.95" customHeight="1">
      <c r="A38" s="34"/>
      <c r="B38" s="186" t="s">
        <v>463</v>
      </c>
      <c r="C38" s="302" t="s">
        <v>464</v>
      </c>
      <c r="D38" s="302"/>
      <c r="E38" s="302"/>
      <c r="F38" s="302"/>
      <c r="G38" s="34"/>
      <c r="H38" s="34"/>
      <c r="I38" s="34"/>
      <c r="J38" s="308" t="s">
        <v>465</v>
      </c>
      <c r="K38" s="308"/>
      <c r="L38" s="187" t="s">
        <v>18</v>
      </c>
      <c r="M38" s="86" t="s">
        <v>465</v>
      </c>
      <c r="N38" s="239"/>
      <c r="O38" s="34"/>
    </row>
    <row r="39" spans="1:15" ht="12.95" customHeight="1">
      <c r="A39" s="34"/>
      <c r="B39" s="186" t="s">
        <v>466</v>
      </c>
      <c r="C39" s="302" t="s">
        <v>467</v>
      </c>
      <c r="D39" s="302"/>
      <c r="E39" s="302"/>
      <c r="F39" s="302"/>
      <c r="G39" s="34"/>
      <c r="H39" s="34"/>
      <c r="I39" s="34"/>
      <c r="J39" s="308" t="s">
        <v>468</v>
      </c>
      <c r="K39" s="308"/>
      <c r="L39" s="187" t="s">
        <v>18</v>
      </c>
      <c r="M39" s="86" t="s">
        <v>468</v>
      </c>
      <c r="N39" s="239"/>
      <c r="O39" s="34"/>
    </row>
    <row r="40" spans="1:15" ht="15" customHeight="1">
      <c r="A40" s="34"/>
      <c r="B40" s="186" t="s">
        <v>459</v>
      </c>
      <c r="C40" s="302" t="s">
        <v>469</v>
      </c>
      <c r="D40" s="302"/>
      <c r="E40" s="302"/>
      <c r="F40" s="302"/>
      <c r="G40" s="34"/>
      <c r="H40" s="34"/>
      <c r="I40" s="34"/>
      <c r="J40" s="308" t="s">
        <v>470</v>
      </c>
      <c r="K40" s="308"/>
      <c r="L40" s="187" t="s">
        <v>18</v>
      </c>
      <c r="M40" s="86" t="s">
        <v>470</v>
      </c>
      <c r="N40" s="239"/>
      <c r="O40" s="34"/>
    </row>
    <row r="41" spans="1:15" ht="15" customHeight="1">
      <c r="A41" s="34"/>
      <c r="B41" s="186" t="s">
        <v>463</v>
      </c>
      <c r="C41" s="302" t="s">
        <v>547</v>
      </c>
      <c r="D41" s="302"/>
      <c r="E41" s="302"/>
      <c r="F41" s="302"/>
      <c r="G41" s="34"/>
      <c r="H41" s="34"/>
      <c r="I41" s="34"/>
      <c r="J41" s="308" t="s">
        <v>114</v>
      </c>
      <c r="K41" s="308"/>
      <c r="L41" s="187" t="s">
        <v>18</v>
      </c>
      <c r="M41" s="86" t="s">
        <v>18</v>
      </c>
      <c r="N41" s="239"/>
      <c r="O41" s="34"/>
    </row>
    <row r="42" spans="1:15" ht="15" customHeight="1">
      <c r="A42" s="34"/>
      <c r="B42" s="186" t="s">
        <v>466</v>
      </c>
      <c r="C42" s="302" t="s">
        <v>548</v>
      </c>
      <c r="D42" s="302"/>
      <c r="E42" s="302"/>
      <c r="F42" s="302"/>
      <c r="G42" s="34"/>
      <c r="H42" s="34"/>
      <c r="I42" s="34"/>
      <c r="J42" s="308" t="s">
        <v>114</v>
      </c>
      <c r="K42" s="308"/>
      <c r="L42" s="187" t="s">
        <v>18</v>
      </c>
      <c r="M42" s="212">
        <v>4120</v>
      </c>
      <c r="N42" s="239"/>
      <c r="O42" s="34"/>
    </row>
    <row r="43" spans="1:15" ht="12" customHeight="1">
      <c r="A43" s="34"/>
      <c r="B43" s="184" t="s">
        <v>555</v>
      </c>
      <c r="C43" s="303" t="s">
        <v>556</v>
      </c>
      <c r="D43" s="303"/>
      <c r="E43" s="303"/>
      <c r="F43" s="303"/>
      <c r="G43" s="34"/>
      <c r="H43" s="34"/>
      <c r="I43" s="34"/>
      <c r="J43" s="304" t="s">
        <v>896</v>
      </c>
      <c r="K43" s="304"/>
      <c r="L43" s="185" t="s">
        <v>18</v>
      </c>
      <c r="M43" s="85" t="s">
        <v>895</v>
      </c>
      <c r="N43" s="238"/>
      <c r="O43" s="34"/>
    </row>
    <row r="44" spans="1:15" ht="17.100000000000001" customHeight="1">
      <c r="A44" s="34"/>
      <c r="B44" s="184" t="s">
        <v>559</v>
      </c>
      <c r="C44" s="303" t="s">
        <v>560</v>
      </c>
      <c r="D44" s="303"/>
      <c r="E44" s="303"/>
      <c r="F44" s="303"/>
      <c r="G44" s="34"/>
      <c r="H44" s="34"/>
      <c r="I44" s="34"/>
      <c r="J44" s="304" t="s">
        <v>896</v>
      </c>
      <c r="K44" s="304"/>
      <c r="L44" s="185" t="s">
        <v>18</v>
      </c>
      <c r="M44" s="85" t="s">
        <v>895</v>
      </c>
      <c r="N44" s="238"/>
      <c r="O44" s="34"/>
    </row>
    <row r="45" spans="1:15" ht="15" customHeight="1">
      <c r="A45" s="34"/>
      <c r="B45" s="186" t="s">
        <v>561</v>
      </c>
      <c r="C45" s="302" t="s">
        <v>560</v>
      </c>
      <c r="D45" s="302"/>
      <c r="E45" s="302"/>
      <c r="F45" s="302"/>
      <c r="G45" s="34"/>
      <c r="H45" s="34"/>
      <c r="I45" s="34"/>
      <c r="J45" s="308" t="s">
        <v>558</v>
      </c>
      <c r="K45" s="308"/>
      <c r="L45" s="187" t="s">
        <v>18</v>
      </c>
      <c r="M45" s="86" t="s">
        <v>557</v>
      </c>
      <c r="N45" s="239"/>
      <c r="O45" s="34"/>
    </row>
    <row r="46" spans="1:15" ht="15" customHeight="1">
      <c r="A46" s="34"/>
      <c r="B46" s="186" t="s">
        <v>561</v>
      </c>
      <c r="C46" s="302" t="s">
        <v>560</v>
      </c>
      <c r="D46" s="302"/>
      <c r="E46" s="302"/>
      <c r="F46" s="302"/>
      <c r="G46" s="34"/>
      <c r="H46" s="34"/>
      <c r="I46" s="34"/>
      <c r="J46" s="308" t="s">
        <v>772</v>
      </c>
      <c r="K46" s="308"/>
      <c r="L46" s="187" t="s">
        <v>18</v>
      </c>
      <c r="M46" s="86" t="s">
        <v>771</v>
      </c>
      <c r="N46" s="239"/>
      <c r="O46" s="34"/>
    </row>
    <row r="47" spans="1:15" ht="15.75" customHeight="1">
      <c r="A47" s="34"/>
      <c r="B47" s="309" t="s">
        <v>881</v>
      </c>
      <c r="C47" s="309"/>
      <c r="D47" s="309"/>
      <c r="E47" s="309"/>
      <c r="F47" s="309"/>
      <c r="G47" s="309"/>
      <c r="H47" s="309"/>
      <c r="I47" s="191"/>
      <c r="J47" s="307" t="s">
        <v>898</v>
      </c>
      <c r="K47" s="307"/>
      <c r="L47" s="192" t="s">
        <v>898</v>
      </c>
      <c r="M47" s="228">
        <v>2608817.87</v>
      </c>
      <c r="N47" s="235">
        <f>M47/L47*100</f>
        <v>96.641179323110833</v>
      </c>
      <c r="O47" s="34"/>
    </row>
    <row r="48" spans="1:15" ht="15" customHeight="1">
      <c r="A48" s="34"/>
      <c r="B48" s="312" t="s">
        <v>899</v>
      </c>
      <c r="C48" s="312"/>
      <c r="D48" s="312"/>
      <c r="E48" s="312"/>
      <c r="F48" s="312"/>
      <c r="G48" s="312"/>
      <c r="H48" s="312"/>
      <c r="I48" s="193"/>
      <c r="J48" s="311" t="s">
        <v>900</v>
      </c>
      <c r="K48" s="311"/>
      <c r="L48" s="194" t="s">
        <v>900</v>
      </c>
      <c r="M48" s="226">
        <v>1919845.47</v>
      </c>
      <c r="N48" s="240">
        <f>M48/L48*100</f>
        <v>100.00485948139411</v>
      </c>
      <c r="O48" s="34"/>
    </row>
    <row r="49" spans="1:15" ht="15" customHeight="1">
      <c r="A49" s="34"/>
      <c r="B49" s="305" t="s">
        <v>13</v>
      </c>
      <c r="C49" s="305"/>
      <c r="D49" s="305"/>
      <c r="E49" s="305"/>
      <c r="F49" s="305"/>
      <c r="G49" s="305"/>
      <c r="H49" s="305"/>
      <c r="I49" s="183"/>
      <c r="J49" s="270" t="s">
        <v>900</v>
      </c>
      <c r="K49" s="270"/>
      <c r="L49" s="13" t="s">
        <v>900</v>
      </c>
      <c r="M49" s="51">
        <v>1919845.47</v>
      </c>
      <c r="N49" s="237">
        <f>M49/L49*100</f>
        <v>100.00485948139411</v>
      </c>
      <c r="O49" s="34"/>
    </row>
    <row r="50" spans="1:15" ht="15" customHeight="1">
      <c r="A50" s="34"/>
      <c r="B50" s="184" t="s">
        <v>126</v>
      </c>
      <c r="C50" s="303" t="s">
        <v>127</v>
      </c>
      <c r="D50" s="303"/>
      <c r="E50" s="303"/>
      <c r="F50" s="303"/>
      <c r="G50" s="34"/>
      <c r="H50" s="34"/>
      <c r="I50" s="34"/>
      <c r="J50" s="304" t="s">
        <v>900</v>
      </c>
      <c r="K50" s="304"/>
      <c r="L50" s="185" t="s">
        <v>900</v>
      </c>
      <c r="M50" s="214">
        <v>1919845.47</v>
      </c>
      <c r="N50" s="238"/>
      <c r="O50" s="34"/>
    </row>
    <row r="51" spans="1:15" ht="15" customHeight="1">
      <c r="A51" s="34"/>
      <c r="B51" s="184" t="s">
        <v>130</v>
      </c>
      <c r="C51" s="303" t="s">
        <v>131</v>
      </c>
      <c r="D51" s="303"/>
      <c r="E51" s="303"/>
      <c r="F51" s="303"/>
      <c r="G51" s="34"/>
      <c r="H51" s="34"/>
      <c r="I51" s="34"/>
      <c r="J51" s="304" t="s">
        <v>902</v>
      </c>
      <c r="K51" s="304"/>
      <c r="L51" s="185" t="s">
        <v>902</v>
      </c>
      <c r="M51" s="185" t="s">
        <v>901</v>
      </c>
      <c r="N51" s="238"/>
      <c r="O51" s="34"/>
    </row>
    <row r="52" spans="1:15" ht="15" customHeight="1">
      <c r="A52" s="34"/>
      <c r="B52" s="184" t="s">
        <v>134</v>
      </c>
      <c r="C52" s="303" t="s">
        <v>135</v>
      </c>
      <c r="D52" s="303"/>
      <c r="E52" s="303"/>
      <c r="F52" s="303"/>
      <c r="G52" s="34"/>
      <c r="H52" s="34"/>
      <c r="I52" s="34"/>
      <c r="J52" s="304" t="s">
        <v>904</v>
      </c>
      <c r="K52" s="304"/>
      <c r="L52" s="185" t="s">
        <v>18</v>
      </c>
      <c r="M52" s="185" t="s">
        <v>903</v>
      </c>
      <c r="N52" s="238"/>
      <c r="O52" s="34"/>
    </row>
    <row r="53" spans="1:15" ht="15" customHeight="1">
      <c r="A53" s="34"/>
      <c r="B53" s="184" t="s">
        <v>138</v>
      </c>
      <c r="C53" s="303" t="s">
        <v>139</v>
      </c>
      <c r="D53" s="303"/>
      <c r="E53" s="303"/>
      <c r="F53" s="303"/>
      <c r="G53" s="34"/>
      <c r="H53" s="34"/>
      <c r="I53" s="34"/>
      <c r="J53" s="304" t="s">
        <v>597</v>
      </c>
      <c r="K53" s="304"/>
      <c r="L53" s="185" t="s">
        <v>18</v>
      </c>
      <c r="M53" s="185" t="s">
        <v>905</v>
      </c>
      <c r="N53" s="238"/>
      <c r="O53" s="34"/>
    </row>
    <row r="54" spans="1:15" ht="15" customHeight="1">
      <c r="A54" s="34"/>
      <c r="B54" s="184" t="s">
        <v>588</v>
      </c>
      <c r="C54" s="303" t="s">
        <v>589</v>
      </c>
      <c r="D54" s="303"/>
      <c r="E54" s="303"/>
      <c r="F54" s="303"/>
      <c r="G54" s="34"/>
      <c r="H54" s="34"/>
      <c r="I54" s="34"/>
      <c r="J54" s="304" t="s">
        <v>591</v>
      </c>
      <c r="K54" s="304"/>
      <c r="L54" s="185" t="s">
        <v>18</v>
      </c>
      <c r="M54" s="185" t="s">
        <v>590</v>
      </c>
      <c r="N54" s="238"/>
      <c r="O54" s="34"/>
    </row>
    <row r="55" spans="1:15" ht="15" customHeight="1">
      <c r="A55" s="34"/>
      <c r="B55" s="184" t="s">
        <v>592</v>
      </c>
      <c r="C55" s="303" t="s">
        <v>593</v>
      </c>
      <c r="D55" s="303"/>
      <c r="E55" s="303"/>
      <c r="F55" s="303"/>
      <c r="G55" s="34"/>
      <c r="H55" s="34"/>
      <c r="I55" s="34"/>
      <c r="J55" s="304" t="s">
        <v>595</v>
      </c>
      <c r="K55" s="304"/>
      <c r="L55" s="185" t="s">
        <v>18</v>
      </c>
      <c r="M55" s="185" t="s">
        <v>594</v>
      </c>
      <c r="N55" s="238"/>
      <c r="O55" s="34"/>
    </row>
    <row r="56" spans="1:15" ht="15" customHeight="1">
      <c r="A56" s="34"/>
      <c r="B56" s="186" t="s">
        <v>140</v>
      </c>
      <c r="C56" s="302" t="s">
        <v>141</v>
      </c>
      <c r="D56" s="302"/>
      <c r="E56" s="302"/>
      <c r="F56" s="302"/>
      <c r="G56" s="34"/>
      <c r="H56" s="34"/>
      <c r="I56" s="34"/>
      <c r="J56" s="308" t="s">
        <v>597</v>
      </c>
      <c r="K56" s="308"/>
      <c r="L56" s="187" t="s">
        <v>18</v>
      </c>
      <c r="M56" s="86" t="s">
        <v>596</v>
      </c>
      <c r="N56" s="239"/>
      <c r="O56" s="34"/>
    </row>
    <row r="57" spans="1:15" ht="15" customHeight="1">
      <c r="A57" s="34"/>
      <c r="B57" s="186" t="s">
        <v>598</v>
      </c>
      <c r="C57" s="302" t="s">
        <v>599</v>
      </c>
      <c r="D57" s="302"/>
      <c r="E57" s="302"/>
      <c r="F57" s="302"/>
      <c r="G57" s="34"/>
      <c r="H57" s="34"/>
      <c r="I57" s="34"/>
      <c r="J57" s="308" t="s">
        <v>18</v>
      </c>
      <c r="K57" s="308"/>
      <c r="L57" s="187" t="s">
        <v>18</v>
      </c>
      <c r="M57" s="86" t="s">
        <v>600</v>
      </c>
      <c r="N57" s="239"/>
      <c r="O57" s="34"/>
    </row>
    <row r="58" spans="1:15" ht="15" customHeight="1">
      <c r="A58" s="34"/>
      <c r="B58" s="186" t="s">
        <v>601</v>
      </c>
      <c r="C58" s="302" t="s">
        <v>589</v>
      </c>
      <c r="D58" s="302"/>
      <c r="E58" s="302"/>
      <c r="F58" s="302"/>
      <c r="G58" s="34"/>
      <c r="H58" s="34"/>
      <c r="I58" s="34"/>
      <c r="J58" s="308" t="s">
        <v>591</v>
      </c>
      <c r="K58" s="308"/>
      <c r="L58" s="187" t="s">
        <v>18</v>
      </c>
      <c r="M58" s="86" t="s">
        <v>590</v>
      </c>
      <c r="N58" s="239"/>
      <c r="O58" s="34"/>
    </row>
    <row r="59" spans="1:15" ht="15" customHeight="1">
      <c r="A59" s="34"/>
      <c r="B59" s="186" t="s">
        <v>602</v>
      </c>
      <c r="C59" s="302" t="s">
        <v>593</v>
      </c>
      <c r="D59" s="302"/>
      <c r="E59" s="302"/>
      <c r="F59" s="302"/>
      <c r="G59" s="34"/>
      <c r="H59" s="34"/>
      <c r="I59" s="34"/>
      <c r="J59" s="308" t="s">
        <v>595</v>
      </c>
      <c r="K59" s="308"/>
      <c r="L59" s="187" t="s">
        <v>18</v>
      </c>
      <c r="M59" s="86" t="s">
        <v>594</v>
      </c>
      <c r="N59" s="239"/>
      <c r="O59" s="34"/>
    </row>
    <row r="60" spans="1:15" ht="15" customHeight="1">
      <c r="A60" s="34"/>
      <c r="B60" s="184" t="s">
        <v>144</v>
      </c>
      <c r="C60" s="303" t="s">
        <v>145</v>
      </c>
      <c r="D60" s="303"/>
      <c r="E60" s="303"/>
      <c r="F60" s="303"/>
      <c r="G60" s="34"/>
      <c r="H60" s="34"/>
      <c r="I60" s="34"/>
      <c r="J60" s="304" t="s">
        <v>907</v>
      </c>
      <c r="K60" s="304"/>
      <c r="L60" s="185" t="s">
        <v>18</v>
      </c>
      <c r="M60" s="185" t="s">
        <v>906</v>
      </c>
      <c r="N60" s="238"/>
      <c r="O60" s="34"/>
    </row>
    <row r="61" spans="1:15" ht="15" customHeight="1">
      <c r="A61" s="34"/>
      <c r="B61" s="184" t="s">
        <v>148</v>
      </c>
      <c r="C61" s="303" t="s">
        <v>145</v>
      </c>
      <c r="D61" s="303"/>
      <c r="E61" s="303"/>
      <c r="F61" s="303"/>
      <c r="G61" s="34"/>
      <c r="H61" s="34"/>
      <c r="I61" s="34"/>
      <c r="J61" s="304" t="s">
        <v>907</v>
      </c>
      <c r="K61" s="304"/>
      <c r="L61" s="185" t="s">
        <v>18</v>
      </c>
      <c r="M61" s="185" t="s">
        <v>906</v>
      </c>
      <c r="N61" s="238"/>
      <c r="O61" s="34"/>
    </row>
    <row r="62" spans="1:15" ht="15" customHeight="1">
      <c r="A62" s="34"/>
      <c r="B62" s="186" t="s">
        <v>149</v>
      </c>
      <c r="C62" s="302" t="s">
        <v>150</v>
      </c>
      <c r="D62" s="302"/>
      <c r="E62" s="302"/>
      <c r="F62" s="302"/>
      <c r="G62" s="34"/>
      <c r="H62" s="34"/>
      <c r="I62" s="34"/>
      <c r="J62" s="308" t="s">
        <v>616</v>
      </c>
      <c r="K62" s="308"/>
      <c r="L62" s="187" t="s">
        <v>18</v>
      </c>
      <c r="M62" s="86" t="s">
        <v>615</v>
      </c>
      <c r="N62" s="239"/>
      <c r="O62" s="34"/>
    </row>
    <row r="63" spans="1:15" ht="15" customHeight="1">
      <c r="A63" s="34"/>
      <c r="B63" s="186" t="s">
        <v>617</v>
      </c>
      <c r="C63" s="302" t="s">
        <v>618</v>
      </c>
      <c r="D63" s="302"/>
      <c r="E63" s="302"/>
      <c r="F63" s="302"/>
      <c r="G63" s="34"/>
      <c r="H63" s="34"/>
      <c r="I63" s="34"/>
      <c r="J63" s="308" t="s">
        <v>620</v>
      </c>
      <c r="K63" s="308"/>
      <c r="L63" s="187" t="s">
        <v>18</v>
      </c>
      <c r="M63" s="86" t="s">
        <v>619</v>
      </c>
      <c r="N63" s="239"/>
      <c r="O63" s="34"/>
    </row>
    <row r="64" spans="1:15" ht="15" customHeight="1">
      <c r="A64" s="34"/>
      <c r="B64" s="186" t="s">
        <v>621</v>
      </c>
      <c r="C64" s="302" t="s">
        <v>622</v>
      </c>
      <c r="D64" s="302"/>
      <c r="E64" s="302"/>
      <c r="F64" s="302"/>
      <c r="G64" s="34"/>
      <c r="H64" s="34"/>
      <c r="I64" s="34"/>
      <c r="J64" s="308" t="s">
        <v>624</v>
      </c>
      <c r="K64" s="308"/>
      <c r="L64" s="187" t="s">
        <v>18</v>
      </c>
      <c r="M64" s="86" t="s">
        <v>623</v>
      </c>
      <c r="N64" s="239"/>
      <c r="O64" s="34"/>
    </row>
    <row r="65" spans="1:15" ht="15" customHeight="1">
      <c r="A65" s="34"/>
      <c r="B65" s="186" t="s">
        <v>625</v>
      </c>
      <c r="C65" s="302" t="s">
        <v>626</v>
      </c>
      <c r="D65" s="302"/>
      <c r="E65" s="302"/>
      <c r="F65" s="302"/>
      <c r="G65" s="34"/>
      <c r="H65" s="34"/>
      <c r="I65" s="34"/>
      <c r="J65" s="308" t="s">
        <v>628</v>
      </c>
      <c r="K65" s="308"/>
      <c r="L65" s="187" t="s">
        <v>18</v>
      </c>
      <c r="M65" s="86" t="s">
        <v>627</v>
      </c>
      <c r="N65" s="239"/>
      <c r="O65" s="34"/>
    </row>
    <row r="66" spans="1:15" ht="12" customHeight="1">
      <c r="A66" s="34"/>
      <c r="B66" s="186" t="s">
        <v>155</v>
      </c>
      <c r="C66" s="302" t="s">
        <v>156</v>
      </c>
      <c r="D66" s="302"/>
      <c r="E66" s="302"/>
      <c r="F66" s="302"/>
      <c r="G66" s="34"/>
      <c r="H66" s="34"/>
      <c r="I66" s="34"/>
      <c r="J66" s="308" t="s">
        <v>629</v>
      </c>
      <c r="K66" s="308"/>
      <c r="L66" s="187" t="s">
        <v>18</v>
      </c>
      <c r="M66" s="86" t="s">
        <v>629</v>
      </c>
      <c r="N66" s="239"/>
      <c r="O66" s="34"/>
    </row>
    <row r="67" spans="1:15" ht="12" customHeight="1">
      <c r="A67" s="34"/>
      <c r="B67" s="186" t="s">
        <v>638</v>
      </c>
      <c r="C67" s="302" t="s">
        <v>639</v>
      </c>
      <c r="D67" s="302"/>
      <c r="E67" s="302"/>
      <c r="F67" s="302"/>
      <c r="G67" s="34"/>
      <c r="H67" s="34"/>
      <c r="I67" s="34"/>
      <c r="J67" s="308" t="s">
        <v>18</v>
      </c>
      <c r="K67" s="308"/>
      <c r="L67" s="187" t="s">
        <v>18</v>
      </c>
      <c r="M67" s="187" t="s">
        <v>18</v>
      </c>
      <c r="N67" s="239"/>
      <c r="O67" s="34"/>
    </row>
    <row r="68" spans="1:15" ht="12" customHeight="1">
      <c r="A68" s="34"/>
      <c r="B68" s="186" t="s">
        <v>151</v>
      </c>
      <c r="C68" s="302" t="s">
        <v>152</v>
      </c>
      <c r="D68" s="302"/>
      <c r="E68" s="302"/>
      <c r="F68" s="302"/>
      <c r="G68" s="34"/>
      <c r="H68" s="34"/>
      <c r="I68" s="34"/>
      <c r="J68" s="308" t="s">
        <v>18</v>
      </c>
      <c r="K68" s="308"/>
      <c r="L68" s="187" t="s">
        <v>18</v>
      </c>
      <c r="M68" s="187" t="s">
        <v>18</v>
      </c>
      <c r="N68" s="239"/>
      <c r="O68" s="34"/>
    </row>
    <row r="69" spans="1:15" ht="12" customHeight="1">
      <c r="A69" s="34"/>
      <c r="B69" s="184" t="s">
        <v>158</v>
      </c>
      <c r="C69" s="303" t="s">
        <v>159</v>
      </c>
      <c r="D69" s="303"/>
      <c r="E69" s="303"/>
      <c r="F69" s="303"/>
      <c r="G69" s="34"/>
      <c r="H69" s="34"/>
      <c r="I69" s="34"/>
      <c r="J69" s="304" t="s">
        <v>909</v>
      </c>
      <c r="K69" s="304"/>
      <c r="L69" s="185" t="s">
        <v>18</v>
      </c>
      <c r="M69" s="185" t="s">
        <v>908</v>
      </c>
      <c r="N69" s="238"/>
      <c r="O69" s="34"/>
    </row>
    <row r="70" spans="1:15" ht="12" customHeight="1">
      <c r="A70" s="34"/>
      <c r="B70" s="184" t="s">
        <v>162</v>
      </c>
      <c r="C70" s="303" t="s">
        <v>163</v>
      </c>
      <c r="D70" s="303"/>
      <c r="E70" s="303"/>
      <c r="F70" s="303"/>
      <c r="G70" s="34"/>
      <c r="H70" s="34"/>
      <c r="I70" s="34"/>
      <c r="J70" s="304" t="s">
        <v>911</v>
      </c>
      <c r="K70" s="304"/>
      <c r="L70" s="185" t="s">
        <v>18</v>
      </c>
      <c r="M70" s="185" t="s">
        <v>910</v>
      </c>
      <c r="N70" s="238"/>
      <c r="O70" s="34"/>
    </row>
    <row r="71" spans="1:15" ht="12" customHeight="1">
      <c r="A71" s="34"/>
      <c r="B71" s="184" t="s">
        <v>646</v>
      </c>
      <c r="C71" s="303" t="s">
        <v>647</v>
      </c>
      <c r="D71" s="303"/>
      <c r="E71" s="303"/>
      <c r="F71" s="303"/>
      <c r="G71" s="34"/>
      <c r="H71" s="34"/>
      <c r="I71" s="34"/>
      <c r="J71" s="304" t="s">
        <v>648</v>
      </c>
      <c r="K71" s="304"/>
      <c r="L71" s="185" t="s">
        <v>18</v>
      </c>
      <c r="M71" s="185" t="s">
        <v>648</v>
      </c>
      <c r="N71" s="238"/>
      <c r="O71" s="34"/>
    </row>
    <row r="72" spans="1:15" ht="12" customHeight="1">
      <c r="A72" s="34"/>
      <c r="B72" s="186" t="s">
        <v>164</v>
      </c>
      <c r="C72" s="302" t="s">
        <v>163</v>
      </c>
      <c r="D72" s="302"/>
      <c r="E72" s="302"/>
      <c r="F72" s="302"/>
      <c r="G72" s="34"/>
      <c r="H72" s="34"/>
      <c r="I72" s="34"/>
      <c r="J72" s="308" t="s">
        <v>650</v>
      </c>
      <c r="K72" s="308"/>
      <c r="L72" s="187" t="s">
        <v>18</v>
      </c>
      <c r="M72" s="86" t="s">
        <v>649</v>
      </c>
      <c r="N72" s="239"/>
      <c r="O72" s="34"/>
    </row>
    <row r="73" spans="1:15" ht="12" customHeight="1">
      <c r="A73" s="34"/>
      <c r="B73" s="186" t="s">
        <v>651</v>
      </c>
      <c r="C73" s="302" t="s">
        <v>652</v>
      </c>
      <c r="D73" s="302"/>
      <c r="E73" s="302"/>
      <c r="F73" s="302"/>
      <c r="G73" s="34"/>
      <c r="H73" s="34"/>
      <c r="I73" s="34"/>
      <c r="J73" s="308" t="s">
        <v>653</v>
      </c>
      <c r="K73" s="308"/>
      <c r="L73" s="187" t="s">
        <v>18</v>
      </c>
      <c r="M73" s="86" t="s">
        <v>653</v>
      </c>
      <c r="N73" s="239"/>
      <c r="O73" s="34"/>
    </row>
    <row r="74" spans="1:15" ht="12" customHeight="1">
      <c r="A74" s="34"/>
      <c r="B74" s="186" t="s">
        <v>654</v>
      </c>
      <c r="C74" s="302" t="s">
        <v>647</v>
      </c>
      <c r="D74" s="302"/>
      <c r="E74" s="302"/>
      <c r="F74" s="302"/>
      <c r="G74" s="34"/>
      <c r="H74" s="34"/>
      <c r="I74" s="34"/>
      <c r="J74" s="308" t="s">
        <v>648</v>
      </c>
      <c r="K74" s="308"/>
      <c r="L74" s="187" t="s">
        <v>18</v>
      </c>
      <c r="M74" s="86" t="s">
        <v>648</v>
      </c>
      <c r="N74" s="239"/>
      <c r="O74" s="34"/>
    </row>
    <row r="75" spans="1:15" ht="12" customHeight="1">
      <c r="A75" s="34"/>
      <c r="B75" s="184" t="s">
        <v>166</v>
      </c>
      <c r="C75" s="303" t="s">
        <v>167</v>
      </c>
      <c r="D75" s="303"/>
      <c r="E75" s="303"/>
      <c r="F75" s="303"/>
      <c r="G75" s="34"/>
      <c r="H75" s="34"/>
      <c r="I75" s="34"/>
      <c r="J75" s="304" t="s">
        <v>912</v>
      </c>
      <c r="K75" s="304"/>
      <c r="L75" s="185" t="s">
        <v>912</v>
      </c>
      <c r="M75" s="224">
        <v>39395.06</v>
      </c>
      <c r="N75" s="238"/>
      <c r="O75" s="34"/>
    </row>
    <row r="76" spans="1:15" ht="12" customHeight="1">
      <c r="A76" s="34"/>
      <c r="B76" s="184" t="s">
        <v>170</v>
      </c>
      <c r="C76" s="303" t="s">
        <v>171</v>
      </c>
      <c r="D76" s="303"/>
      <c r="E76" s="303"/>
      <c r="F76" s="303"/>
      <c r="G76" s="34"/>
      <c r="H76" s="34"/>
      <c r="I76" s="34"/>
      <c r="J76" s="304" t="s">
        <v>672</v>
      </c>
      <c r="K76" s="304"/>
      <c r="L76" s="185" t="s">
        <v>18</v>
      </c>
      <c r="M76" s="185" t="s">
        <v>671</v>
      </c>
      <c r="N76" s="238"/>
      <c r="O76" s="34"/>
    </row>
    <row r="77" spans="1:15" ht="12" customHeight="1">
      <c r="A77" s="34"/>
      <c r="B77" s="184" t="s">
        <v>178</v>
      </c>
      <c r="C77" s="303" t="s">
        <v>179</v>
      </c>
      <c r="D77" s="303"/>
      <c r="E77" s="303"/>
      <c r="F77" s="303"/>
      <c r="G77" s="34"/>
      <c r="H77" s="34"/>
      <c r="I77" s="34"/>
      <c r="J77" s="304" t="s">
        <v>672</v>
      </c>
      <c r="K77" s="304"/>
      <c r="L77" s="185" t="s">
        <v>18</v>
      </c>
      <c r="M77" s="185" t="s">
        <v>671</v>
      </c>
      <c r="N77" s="238"/>
      <c r="O77" s="34"/>
    </row>
    <row r="78" spans="1:15" ht="12" customHeight="1">
      <c r="A78" s="34"/>
      <c r="B78" s="186" t="s">
        <v>210</v>
      </c>
      <c r="C78" s="302" t="s">
        <v>211</v>
      </c>
      <c r="D78" s="302"/>
      <c r="E78" s="302"/>
      <c r="F78" s="302"/>
      <c r="G78" s="34"/>
      <c r="H78" s="34"/>
      <c r="I78" s="34"/>
      <c r="J78" s="308" t="s">
        <v>672</v>
      </c>
      <c r="K78" s="308"/>
      <c r="L78" s="187" t="s">
        <v>18</v>
      </c>
      <c r="M78" s="86" t="s">
        <v>671</v>
      </c>
      <c r="N78" s="239"/>
      <c r="O78" s="34"/>
    </row>
    <row r="79" spans="1:15" ht="12" customHeight="1">
      <c r="A79" s="34"/>
      <c r="B79" s="184" t="s">
        <v>386</v>
      </c>
      <c r="C79" s="303" t="s">
        <v>387</v>
      </c>
      <c r="D79" s="303"/>
      <c r="E79" s="303"/>
      <c r="F79" s="303"/>
      <c r="G79" s="34"/>
      <c r="H79" s="34"/>
      <c r="I79" s="34"/>
      <c r="J79" s="304" t="s">
        <v>913</v>
      </c>
      <c r="K79" s="304"/>
      <c r="L79" s="185" t="s">
        <v>18</v>
      </c>
      <c r="M79" s="214">
        <v>2328.86</v>
      </c>
      <c r="N79" s="238"/>
      <c r="O79" s="34"/>
    </row>
    <row r="80" spans="1:15" ht="15" customHeight="1">
      <c r="A80" s="34"/>
      <c r="B80" s="184" t="s">
        <v>400</v>
      </c>
      <c r="C80" s="303" t="s">
        <v>401</v>
      </c>
      <c r="D80" s="303"/>
      <c r="E80" s="303"/>
      <c r="F80" s="303"/>
      <c r="G80" s="34"/>
      <c r="H80" s="34"/>
      <c r="I80" s="34"/>
      <c r="J80" s="304" t="s">
        <v>531</v>
      </c>
      <c r="K80" s="304"/>
      <c r="L80" s="185" t="s">
        <v>18</v>
      </c>
      <c r="M80" s="214">
        <v>2328.86</v>
      </c>
      <c r="N80" s="238"/>
      <c r="O80" s="34"/>
    </row>
    <row r="81" spans="1:15" ht="15" customHeight="1">
      <c r="A81" s="34"/>
      <c r="B81" s="184" t="s">
        <v>729</v>
      </c>
      <c r="C81" s="303" t="s">
        <v>730</v>
      </c>
      <c r="D81" s="303"/>
      <c r="E81" s="303"/>
      <c r="F81" s="303"/>
      <c r="G81" s="34"/>
      <c r="H81" s="34"/>
      <c r="I81" s="34"/>
      <c r="J81" s="304" t="s">
        <v>731</v>
      </c>
      <c r="K81" s="304"/>
      <c r="L81" s="185" t="s">
        <v>18</v>
      </c>
      <c r="M81" s="185" t="s">
        <v>18</v>
      </c>
      <c r="N81" s="238"/>
      <c r="O81" s="34"/>
    </row>
    <row r="82" spans="1:15" ht="15" customHeight="1">
      <c r="A82" s="34"/>
      <c r="B82" s="186" t="s">
        <v>734</v>
      </c>
      <c r="C82" s="302" t="s">
        <v>735</v>
      </c>
      <c r="D82" s="302"/>
      <c r="E82" s="302"/>
      <c r="F82" s="302"/>
      <c r="G82" s="34"/>
      <c r="H82" s="34"/>
      <c r="I82" s="34"/>
      <c r="J82" s="308" t="s">
        <v>531</v>
      </c>
      <c r="K82" s="308"/>
      <c r="L82" s="187" t="s">
        <v>18</v>
      </c>
      <c r="M82" s="227">
        <v>2328.86</v>
      </c>
      <c r="N82" s="239"/>
      <c r="O82" s="34"/>
    </row>
    <row r="83" spans="1:15" ht="15" customHeight="1">
      <c r="A83" s="34"/>
      <c r="B83" s="186" t="s">
        <v>737</v>
      </c>
      <c r="C83" s="302" t="s">
        <v>730</v>
      </c>
      <c r="D83" s="302"/>
      <c r="E83" s="302"/>
      <c r="F83" s="302"/>
      <c r="G83" s="34"/>
      <c r="H83" s="34"/>
      <c r="I83" s="34"/>
      <c r="J83" s="308" t="s">
        <v>731</v>
      </c>
      <c r="K83" s="308"/>
      <c r="L83" s="187" t="s">
        <v>18</v>
      </c>
      <c r="M83" s="187" t="s">
        <v>18</v>
      </c>
      <c r="N83" s="239"/>
      <c r="O83" s="34"/>
    </row>
    <row r="84" spans="1:15" ht="15" customHeight="1">
      <c r="A84" s="34"/>
      <c r="B84" s="184" t="s">
        <v>424</v>
      </c>
      <c r="C84" s="303" t="s">
        <v>425</v>
      </c>
      <c r="D84" s="303"/>
      <c r="E84" s="303"/>
      <c r="F84" s="303"/>
      <c r="G84" s="34"/>
      <c r="H84" s="34"/>
      <c r="I84" s="34"/>
      <c r="J84" s="304" t="s">
        <v>745</v>
      </c>
      <c r="K84" s="304"/>
      <c r="L84" s="185" t="s">
        <v>745</v>
      </c>
      <c r="M84" s="185" t="s">
        <v>744</v>
      </c>
      <c r="N84" s="238"/>
      <c r="O84" s="34"/>
    </row>
    <row r="85" spans="1:15" ht="15" customHeight="1">
      <c r="A85" s="34"/>
      <c r="B85" s="184" t="s">
        <v>428</v>
      </c>
      <c r="C85" s="303" t="s">
        <v>429</v>
      </c>
      <c r="D85" s="303"/>
      <c r="E85" s="303"/>
      <c r="F85" s="303"/>
      <c r="G85" s="34"/>
      <c r="H85" s="34"/>
      <c r="I85" s="34"/>
      <c r="J85" s="304" t="s">
        <v>745</v>
      </c>
      <c r="K85" s="304"/>
      <c r="L85" s="185" t="s">
        <v>18</v>
      </c>
      <c r="M85" s="185" t="s">
        <v>744</v>
      </c>
      <c r="N85" s="238"/>
      <c r="O85" s="34"/>
    </row>
    <row r="86" spans="1:15" ht="15" customHeight="1">
      <c r="A86" s="34"/>
      <c r="B86" s="184" t="s">
        <v>746</v>
      </c>
      <c r="C86" s="303" t="s">
        <v>747</v>
      </c>
      <c r="D86" s="303"/>
      <c r="E86" s="303"/>
      <c r="F86" s="303"/>
      <c r="G86" s="34"/>
      <c r="H86" s="34"/>
      <c r="I86" s="34"/>
      <c r="J86" s="304" t="s">
        <v>745</v>
      </c>
      <c r="K86" s="304"/>
      <c r="L86" s="185" t="s">
        <v>18</v>
      </c>
      <c r="M86" s="185" t="s">
        <v>744</v>
      </c>
      <c r="N86" s="238"/>
      <c r="O86" s="34"/>
    </row>
    <row r="87" spans="1:15" ht="15" customHeight="1">
      <c r="A87" s="34"/>
      <c r="B87" s="186" t="s">
        <v>748</v>
      </c>
      <c r="C87" s="302" t="s">
        <v>749</v>
      </c>
      <c r="D87" s="302"/>
      <c r="E87" s="302"/>
      <c r="F87" s="302"/>
      <c r="G87" s="34"/>
      <c r="H87" s="34"/>
      <c r="I87" s="34"/>
      <c r="J87" s="308" t="s">
        <v>18</v>
      </c>
      <c r="K87" s="308"/>
      <c r="L87" s="187" t="s">
        <v>18</v>
      </c>
      <c r="M87" s="187" t="s">
        <v>18</v>
      </c>
      <c r="N87" s="239"/>
      <c r="O87" s="34"/>
    </row>
    <row r="88" spans="1:15" ht="15" customHeight="1">
      <c r="A88" s="34"/>
      <c r="B88" s="186" t="s">
        <v>750</v>
      </c>
      <c r="C88" s="302" t="s">
        <v>751</v>
      </c>
      <c r="D88" s="302"/>
      <c r="E88" s="302"/>
      <c r="F88" s="302"/>
      <c r="G88" s="34"/>
      <c r="H88" s="34"/>
      <c r="I88" s="34"/>
      <c r="J88" s="308" t="s">
        <v>753</v>
      </c>
      <c r="K88" s="308"/>
      <c r="L88" s="187" t="s">
        <v>18</v>
      </c>
      <c r="M88" s="86" t="s">
        <v>752</v>
      </c>
      <c r="N88" s="239"/>
      <c r="O88" s="34"/>
    </row>
    <row r="89" spans="1:15" ht="15" customHeight="1">
      <c r="A89" s="34"/>
      <c r="B89" s="186" t="s">
        <v>754</v>
      </c>
      <c r="C89" s="302" t="s">
        <v>755</v>
      </c>
      <c r="D89" s="302"/>
      <c r="E89" s="302"/>
      <c r="F89" s="302"/>
      <c r="G89" s="34"/>
      <c r="H89" s="34"/>
      <c r="I89" s="34"/>
      <c r="J89" s="308" t="s">
        <v>756</v>
      </c>
      <c r="K89" s="308"/>
      <c r="L89" s="187" t="s">
        <v>18</v>
      </c>
      <c r="M89" s="86" t="s">
        <v>756</v>
      </c>
      <c r="N89" s="239"/>
      <c r="O89" s="34"/>
    </row>
    <row r="90" spans="1:15" ht="12" customHeight="1">
      <c r="A90" s="34"/>
      <c r="B90" s="312" t="s">
        <v>914</v>
      </c>
      <c r="C90" s="312"/>
      <c r="D90" s="312"/>
      <c r="E90" s="312"/>
      <c r="F90" s="312"/>
      <c r="G90" s="312"/>
      <c r="H90" s="312"/>
      <c r="I90" s="193"/>
      <c r="J90" s="311" t="s">
        <v>916</v>
      </c>
      <c r="K90" s="311"/>
      <c r="L90" s="194" t="s">
        <v>916</v>
      </c>
      <c r="M90" s="194" t="s">
        <v>915</v>
      </c>
      <c r="N90" s="240">
        <f>M90/L90*100</f>
        <v>111.25480338930365</v>
      </c>
      <c r="O90" s="34"/>
    </row>
    <row r="91" spans="1:15" ht="12" customHeight="1">
      <c r="A91" s="34"/>
      <c r="B91" s="305" t="s">
        <v>13</v>
      </c>
      <c r="C91" s="305"/>
      <c r="D91" s="305"/>
      <c r="E91" s="305"/>
      <c r="F91" s="305"/>
      <c r="G91" s="305"/>
      <c r="H91" s="305"/>
      <c r="I91" s="183"/>
      <c r="J91" s="270" t="s">
        <v>916</v>
      </c>
      <c r="K91" s="270"/>
      <c r="L91" s="13" t="s">
        <v>916</v>
      </c>
      <c r="M91" s="13" t="s">
        <v>915</v>
      </c>
      <c r="N91" s="237">
        <f>M91/L91*100</f>
        <v>111.25480338930365</v>
      </c>
      <c r="O91" s="34"/>
    </row>
    <row r="92" spans="1:15" ht="17.100000000000001" customHeight="1">
      <c r="A92" s="34"/>
      <c r="B92" s="184" t="s">
        <v>126</v>
      </c>
      <c r="C92" s="303" t="s">
        <v>127</v>
      </c>
      <c r="D92" s="303"/>
      <c r="E92" s="303"/>
      <c r="F92" s="303"/>
      <c r="G92" s="34"/>
      <c r="H92" s="34"/>
      <c r="I92" s="34"/>
      <c r="J92" s="304" t="s">
        <v>916</v>
      </c>
      <c r="K92" s="304"/>
      <c r="L92" s="185" t="s">
        <v>916</v>
      </c>
      <c r="M92" s="185" t="s">
        <v>915</v>
      </c>
      <c r="N92" s="238"/>
      <c r="O92" s="34"/>
    </row>
    <row r="93" spans="1:15" ht="15" customHeight="1">
      <c r="A93" s="34"/>
      <c r="B93" s="184" t="s">
        <v>166</v>
      </c>
      <c r="C93" s="303" t="s">
        <v>167</v>
      </c>
      <c r="D93" s="303"/>
      <c r="E93" s="303"/>
      <c r="F93" s="303"/>
      <c r="G93" s="34"/>
      <c r="H93" s="34"/>
      <c r="I93" s="34"/>
      <c r="J93" s="304" t="s">
        <v>916</v>
      </c>
      <c r="K93" s="304"/>
      <c r="L93" s="185" t="s">
        <v>916</v>
      </c>
      <c r="M93" s="185" t="s">
        <v>915</v>
      </c>
      <c r="N93" s="238"/>
      <c r="O93" s="34"/>
    </row>
    <row r="94" spans="1:15" ht="15" customHeight="1">
      <c r="A94" s="34"/>
      <c r="B94" s="184" t="s">
        <v>215</v>
      </c>
      <c r="C94" s="303" t="s">
        <v>216</v>
      </c>
      <c r="D94" s="303"/>
      <c r="E94" s="303"/>
      <c r="F94" s="303"/>
      <c r="G94" s="34"/>
      <c r="H94" s="34"/>
      <c r="I94" s="34"/>
      <c r="J94" s="304" t="s">
        <v>229</v>
      </c>
      <c r="K94" s="304"/>
      <c r="L94" s="185" t="s">
        <v>18</v>
      </c>
      <c r="M94" s="185" t="s">
        <v>229</v>
      </c>
      <c r="N94" s="238"/>
      <c r="O94" s="34"/>
    </row>
    <row r="95" spans="1:15" ht="12" customHeight="1">
      <c r="A95" s="34"/>
      <c r="B95" s="184" t="s">
        <v>227</v>
      </c>
      <c r="C95" s="303" t="s">
        <v>228</v>
      </c>
      <c r="D95" s="303"/>
      <c r="E95" s="303"/>
      <c r="F95" s="303"/>
      <c r="G95" s="34"/>
      <c r="H95" s="34"/>
      <c r="I95" s="34"/>
      <c r="J95" s="304" t="s">
        <v>229</v>
      </c>
      <c r="K95" s="304"/>
      <c r="L95" s="185" t="s">
        <v>18</v>
      </c>
      <c r="M95" s="185" t="s">
        <v>229</v>
      </c>
      <c r="N95" s="238"/>
      <c r="O95" s="34"/>
    </row>
    <row r="96" spans="1:15" ht="12" customHeight="1">
      <c r="A96" s="34"/>
      <c r="B96" s="186" t="s">
        <v>236</v>
      </c>
      <c r="C96" s="302" t="s">
        <v>237</v>
      </c>
      <c r="D96" s="302"/>
      <c r="E96" s="302"/>
      <c r="F96" s="302"/>
      <c r="G96" s="34"/>
      <c r="H96" s="34"/>
      <c r="I96" s="34"/>
      <c r="J96" s="308" t="s">
        <v>238</v>
      </c>
      <c r="K96" s="308"/>
      <c r="L96" s="187" t="s">
        <v>18</v>
      </c>
      <c r="M96" s="86" t="s">
        <v>238</v>
      </c>
      <c r="N96" s="239"/>
      <c r="O96" s="34"/>
    </row>
    <row r="97" spans="1:15" ht="12" customHeight="1">
      <c r="A97" s="34"/>
      <c r="B97" s="186" t="s">
        <v>236</v>
      </c>
      <c r="C97" s="302" t="s">
        <v>237</v>
      </c>
      <c r="D97" s="302"/>
      <c r="E97" s="302"/>
      <c r="F97" s="302"/>
      <c r="G97" s="34"/>
      <c r="H97" s="34"/>
      <c r="I97" s="34"/>
      <c r="J97" s="308" t="s">
        <v>18</v>
      </c>
      <c r="K97" s="308"/>
      <c r="L97" s="187" t="s">
        <v>18</v>
      </c>
      <c r="M97" s="86" t="s">
        <v>18</v>
      </c>
      <c r="N97" s="239"/>
      <c r="O97" s="34"/>
    </row>
    <row r="98" spans="1:15" ht="9.75" customHeight="1">
      <c r="A98" s="34"/>
      <c r="B98" s="186" t="s">
        <v>239</v>
      </c>
      <c r="C98" s="302" t="s">
        <v>240</v>
      </c>
      <c r="D98" s="302"/>
      <c r="E98" s="302"/>
      <c r="F98" s="302"/>
      <c r="G98" s="34"/>
      <c r="H98" s="34"/>
      <c r="I98" s="34"/>
      <c r="J98" s="308" t="s">
        <v>241</v>
      </c>
      <c r="K98" s="308"/>
      <c r="L98" s="187" t="s">
        <v>18</v>
      </c>
      <c r="M98" s="86" t="s">
        <v>241</v>
      </c>
      <c r="N98" s="239"/>
      <c r="O98" s="34"/>
    </row>
    <row r="99" spans="1:15" ht="12.95" customHeight="1">
      <c r="A99" s="34"/>
      <c r="B99" s="186" t="s">
        <v>239</v>
      </c>
      <c r="C99" s="302" t="s">
        <v>240</v>
      </c>
      <c r="D99" s="302"/>
      <c r="E99" s="302"/>
      <c r="F99" s="302"/>
      <c r="G99" s="34"/>
      <c r="H99" s="34"/>
      <c r="I99" s="34"/>
      <c r="J99" s="308" t="s">
        <v>18</v>
      </c>
      <c r="K99" s="308"/>
      <c r="L99" s="187" t="s">
        <v>18</v>
      </c>
      <c r="M99" s="86" t="s">
        <v>18</v>
      </c>
      <c r="N99" s="239"/>
      <c r="O99" s="34"/>
    </row>
    <row r="100" spans="1:15" ht="12.95" customHeight="1">
      <c r="A100" s="34"/>
      <c r="B100" s="186" t="s">
        <v>242</v>
      </c>
      <c r="C100" s="302" t="s">
        <v>243</v>
      </c>
      <c r="D100" s="302"/>
      <c r="E100" s="302"/>
      <c r="F100" s="302"/>
      <c r="G100" s="34"/>
      <c r="H100" s="34"/>
      <c r="I100" s="34"/>
      <c r="J100" s="308" t="s">
        <v>244</v>
      </c>
      <c r="K100" s="308"/>
      <c r="L100" s="187" t="s">
        <v>18</v>
      </c>
      <c r="M100" s="86" t="s">
        <v>244</v>
      </c>
      <c r="N100" s="239"/>
      <c r="O100" s="34"/>
    </row>
    <row r="101" spans="1:15" ht="15" customHeight="1">
      <c r="A101" s="34"/>
      <c r="B101" s="184" t="s">
        <v>278</v>
      </c>
      <c r="C101" s="303" t="s">
        <v>279</v>
      </c>
      <c r="D101" s="303"/>
      <c r="E101" s="303"/>
      <c r="F101" s="303"/>
      <c r="G101" s="34"/>
      <c r="H101" s="34"/>
      <c r="I101" s="34"/>
      <c r="J101" s="304" t="s">
        <v>918</v>
      </c>
      <c r="K101" s="304"/>
      <c r="L101" s="185" t="s">
        <v>18</v>
      </c>
      <c r="M101" s="85" t="s">
        <v>917</v>
      </c>
      <c r="N101" s="238"/>
      <c r="O101" s="34"/>
    </row>
    <row r="102" spans="1:15" ht="15" customHeight="1">
      <c r="A102" s="34"/>
      <c r="B102" s="184" t="s">
        <v>286</v>
      </c>
      <c r="C102" s="303" t="s">
        <v>287</v>
      </c>
      <c r="D102" s="303"/>
      <c r="E102" s="303"/>
      <c r="F102" s="303"/>
      <c r="G102" s="34"/>
      <c r="H102" s="34"/>
      <c r="I102" s="34"/>
      <c r="J102" s="304" t="s">
        <v>918</v>
      </c>
      <c r="K102" s="304"/>
      <c r="L102" s="185" t="s">
        <v>18</v>
      </c>
      <c r="M102" s="85" t="s">
        <v>917</v>
      </c>
      <c r="N102" s="238"/>
      <c r="O102" s="34"/>
    </row>
    <row r="103" spans="1:15" ht="15" customHeight="1">
      <c r="A103" s="34"/>
      <c r="B103" s="186" t="s">
        <v>313</v>
      </c>
      <c r="C103" s="302" t="s">
        <v>314</v>
      </c>
      <c r="D103" s="302"/>
      <c r="E103" s="302"/>
      <c r="F103" s="302"/>
      <c r="G103" s="34"/>
      <c r="H103" s="34"/>
      <c r="I103" s="34"/>
      <c r="J103" s="308" t="s">
        <v>316</v>
      </c>
      <c r="K103" s="308"/>
      <c r="L103" s="187" t="s">
        <v>18</v>
      </c>
      <c r="M103" s="86" t="s">
        <v>315</v>
      </c>
      <c r="N103" s="239"/>
      <c r="O103" s="34"/>
    </row>
    <row r="104" spans="1:15" ht="15" customHeight="1">
      <c r="A104" s="34"/>
      <c r="B104" s="186" t="s">
        <v>313</v>
      </c>
      <c r="C104" s="302" t="s">
        <v>314</v>
      </c>
      <c r="D104" s="302"/>
      <c r="E104" s="302"/>
      <c r="F104" s="302"/>
      <c r="G104" s="34"/>
      <c r="H104" s="34"/>
      <c r="I104" s="34"/>
      <c r="J104" s="308" t="s">
        <v>494</v>
      </c>
      <c r="K104" s="308"/>
      <c r="L104" s="187" t="s">
        <v>18</v>
      </c>
      <c r="M104" s="86" t="s">
        <v>493</v>
      </c>
      <c r="N104" s="239"/>
      <c r="O104" s="34"/>
    </row>
    <row r="105" spans="1:15" ht="15" customHeight="1">
      <c r="A105" s="34"/>
      <c r="B105" s="186" t="s">
        <v>317</v>
      </c>
      <c r="C105" s="302" t="s">
        <v>318</v>
      </c>
      <c r="D105" s="302"/>
      <c r="E105" s="302"/>
      <c r="F105" s="302"/>
      <c r="G105" s="34"/>
      <c r="H105" s="34"/>
      <c r="I105" s="34"/>
      <c r="J105" s="308" t="s">
        <v>320</v>
      </c>
      <c r="K105" s="308"/>
      <c r="L105" s="187" t="s">
        <v>18</v>
      </c>
      <c r="M105" s="86" t="s">
        <v>319</v>
      </c>
      <c r="N105" s="239"/>
      <c r="O105" s="34"/>
    </row>
    <row r="106" spans="1:15" ht="12.95" customHeight="1">
      <c r="A106" s="34"/>
      <c r="B106" s="186" t="s">
        <v>317</v>
      </c>
      <c r="C106" s="302" t="s">
        <v>318</v>
      </c>
      <c r="D106" s="302"/>
      <c r="E106" s="302"/>
      <c r="F106" s="302"/>
      <c r="G106" s="34"/>
      <c r="H106" s="34"/>
      <c r="I106" s="34"/>
      <c r="J106" s="308" t="s">
        <v>18</v>
      </c>
      <c r="K106" s="308"/>
      <c r="L106" s="187" t="s">
        <v>18</v>
      </c>
      <c r="M106" s="86" t="s">
        <v>18</v>
      </c>
      <c r="N106" s="239"/>
      <c r="O106" s="34"/>
    </row>
    <row r="107" spans="1:15" ht="12.95" customHeight="1">
      <c r="A107" s="34"/>
      <c r="B107" s="186" t="s">
        <v>919</v>
      </c>
      <c r="C107" s="302" t="s">
        <v>920</v>
      </c>
      <c r="D107" s="302"/>
      <c r="E107" s="302"/>
      <c r="F107" s="302"/>
      <c r="G107" s="34"/>
      <c r="H107" s="34"/>
      <c r="I107" s="34"/>
      <c r="J107" s="308" t="s">
        <v>18</v>
      </c>
      <c r="K107" s="308"/>
      <c r="L107" s="187" t="s">
        <v>18</v>
      </c>
      <c r="M107" s="86" t="s">
        <v>18</v>
      </c>
      <c r="N107" s="239"/>
      <c r="O107" s="34"/>
    </row>
    <row r="108" spans="1:15" ht="12.95" customHeight="1">
      <c r="A108" s="34"/>
      <c r="B108" s="186" t="s">
        <v>321</v>
      </c>
      <c r="C108" s="302" t="s">
        <v>322</v>
      </c>
      <c r="D108" s="302"/>
      <c r="E108" s="302"/>
      <c r="F108" s="302"/>
      <c r="G108" s="34"/>
      <c r="H108" s="34"/>
      <c r="I108" s="34"/>
      <c r="J108" s="308" t="s">
        <v>323</v>
      </c>
      <c r="K108" s="308"/>
      <c r="L108" s="187" t="s">
        <v>18</v>
      </c>
      <c r="M108" s="86" t="s">
        <v>323</v>
      </c>
      <c r="N108" s="239"/>
      <c r="O108" s="34"/>
    </row>
    <row r="109" spans="1:15" ht="15" customHeight="1">
      <c r="A109" s="34"/>
      <c r="B109" s="186" t="s">
        <v>321</v>
      </c>
      <c r="C109" s="302" t="s">
        <v>322</v>
      </c>
      <c r="D109" s="302"/>
      <c r="E109" s="302"/>
      <c r="F109" s="302"/>
      <c r="G109" s="34"/>
      <c r="H109" s="34"/>
      <c r="I109" s="34"/>
      <c r="J109" s="308" t="s">
        <v>18</v>
      </c>
      <c r="K109" s="308"/>
      <c r="L109" s="187" t="s">
        <v>18</v>
      </c>
      <c r="M109" s="86" t="s">
        <v>18</v>
      </c>
      <c r="N109" s="239"/>
      <c r="O109" s="34"/>
    </row>
    <row r="110" spans="1:15" ht="15" customHeight="1">
      <c r="A110" s="34"/>
      <c r="B110" s="186" t="s">
        <v>313</v>
      </c>
      <c r="C110" s="302" t="s">
        <v>569</v>
      </c>
      <c r="D110" s="302"/>
      <c r="E110" s="302"/>
      <c r="F110" s="302"/>
      <c r="G110" s="34"/>
      <c r="H110" s="34"/>
      <c r="I110" s="34"/>
      <c r="J110" s="308" t="s">
        <v>18</v>
      </c>
      <c r="K110" s="308"/>
      <c r="L110" s="187" t="s">
        <v>18</v>
      </c>
      <c r="M110" s="86" t="s">
        <v>568</v>
      </c>
      <c r="N110" s="239"/>
      <c r="O110" s="34"/>
    </row>
    <row r="111" spans="1:15" ht="15" customHeight="1">
      <c r="A111" s="34"/>
      <c r="B111" s="312" t="s">
        <v>882</v>
      </c>
      <c r="C111" s="312"/>
      <c r="D111" s="312"/>
      <c r="E111" s="312"/>
      <c r="F111" s="312"/>
      <c r="G111" s="312"/>
      <c r="H111" s="312"/>
      <c r="I111" s="193"/>
      <c r="J111" s="311" t="s">
        <v>922</v>
      </c>
      <c r="K111" s="311"/>
      <c r="L111" s="194" t="s">
        <v>922</v>
      </c>
      <c r="M111" s="194" t="s">
        <v>921</v>
      </c>
      <c r="N111" s="240">
        <f>M111/L111*100</f>
        <v>84.643054194802232</v>
      </c>
      <c r="O111" s="34"/>
    </row>
    <row r="112" spans="1:15" ht="15" customHeight="1">
      <c r="A112" s="34"/>
      <c r="B112" s="305" t="s">
        <v>13</v>
      </c>
      <c r="C112" s="305"/>
      <c r="D112" s="305"/>
      <c r="E112" s="305"/>
      <c r="F112" s="305"/>
      <c r="G112" s="305"/>
      <c r="H112" s="305"/>
      <c r="I112" s="183"/>
      <c r="J112" s="270" t="s">
        <v>922</v>
      </c>
      <c r="K112" s="270"/>
      <c r="L112" s="13" t="s">
        <v>922</v>
      </c>
      <c r="M112" s="13" t="s">
        <v>921</v>
      </c>
      <c r="N112" s="237">
        <f>M112/L112*100</f>
        <v>84.643054194802232</v>
      </c>
      <c r="O112" s="34"/>
    </row>
    <row r="113" spans="1:16" ht="15" customHeight="1">
      <c r="A113" s="34"/>
      <c r="B113" s="184" t="s">
        <v>126</v>
      </c>
      <c r="C113" s="303" t="s">
        <v>127</v>
      </c>
      <c r="D113" s="303"/>
      <c r="E113" s="303"/>
      <c r="F113" s="303"/>
      <c r="G113" s="34"/>
      <c r="H113" s="34"/>
      <c r="I113" s="34"/>
      <c r="J113" s="304" t="s">
        <v>922</v>
      </c>
      <c r="K113" s="304"/>
      <c r="L113" s="185" t="s">
        <v>922</v>
      </c>
      <c r="M113" s="214">
        <f>M114+M252+M256+M264</f>
        <v>474040.10999999993</v>
      </c>
      <c r="N113" s="238"/>
      <c r="O113" s="34"/>
      <c r="P113" s="225"/>
    </row>
    <row r="114" spans="1:16" ht="15" customHeight="1">
      <c r="A114" s="34"/>
      <c r="B114" s="184" t="s">
        <v>166</v>
      </c>
      <c r="C114" s="303" t="s">
        <v>167</v>
      </c>
      <c r="D114" s="303"/>
      <c r="E114" s="303"/>
      <c r="F114" s="303"/>
      <c r="G114" s="34"/>
      <c r="H114" s="34"/>
      <c r="I114" s="34"/>
      <c r="J114" s="304" t="s">
        <v>923</v>
      </c>
      <c r="K114" s="304"/>
      <c r="L114" s="185" t="s">
        <v>923</v>
      </c>
      <c r="M114" s="223">
        <f>M115+M137+M176+M222+M228</f>
        <v>358966.70999999996</v>
      </c>
      <c r="N114" s="238"/>
      <c r="O114" s="34"/>
      <c r="P114" s="225"/>
    </row>
    <row r="115" spans="1:16" ht="15" customHeight="1">
      <c r="A115" s="34"/>
      <c r="B115" s="184" t="s">
        <v>170</v>
      </c>
      <c r="C115" s="303" t="s">
        <v>171</v>
      </c>
      <c r="D115" s="303"/>
      <c r="E115" s="303"/>
      <c r="F115" s="303"/>
      <c r="G115" s="34"/>
      <c r="H115" s="34"/>
      <c r="I115" s="34"/>
      <c r="J115" s="304" t="s">
        <v>925</v>
      </c>
      <c r="K115" s="304"/>
      <c r="L115" s="185" t="s">
        <v>18</v>
      </c>
      <c r="M115" s="185" t="s">
        <v>924</v>
      </c>
      <c r="N115" s="238"/>
      <c r="O115" s="34"/>
    </row>
    <row r="116" spans="1:16" ht="15" customHeight="1">
      <c r="A116" s="34"/>
      <c r="B116" s="184" t="s">
        <v>174</v>
      </c>
      <c r="C116" s="303" t="s">
        <v>175</v>
      </c>
      <c r="D116" s="303"/>
      <c r="E116" s="303"/>
      <c r="F116" s="303"/>
      <c r="G116" s="34"/>
      <c r="H116" s="34"/>
      <c r="I116" s="34"/>
      <c r="J116" s="304" t="s">
        <v>926</v>
      </c>
      <c r="K116" s="304"/>
      <c r="L116" s="185" t="s">
        <v>18</v>
      </c>
      <c r="M116" s="223">
        <f>M118+M119+M121+M122+M123+M124+M126+M127+M128+M132+M133</f>
        <v>8272.2000000000007</v>
      </c>
      <c r="N116" s="238"/>
      <c r="O116" s="34"/>
    </row>
    <row r="117" spans="1:16" ht="15" customHeight="1">
      <c r="A117" s="34"/>
      <c r="B117" s="184" t="s">
        <v>182</v>
      </c>
      <c r="C117" s="303" t="s">
        <v>183</v>
      </c>
      <c r="D117" s="303"/>
      <c r="E117" s="303"/>
      <c r="F117" s="303"/>
      <c r="G117" s="34"/>
      <c r="H117" s="34"/>
      <c r="I117" s="34"/>
      <c r="J117" s="304" t="s">
        <v>927</v>
      </c>
      <c r="K117" s="304"/>
      <c r="L117" s="185" t="s">
        <v>18</v>
      </c>
      <c r="M117" s="224">
        <f>M130+M131+M134</f>
        <v>2086.16</v>
      </c>
      <c r="N117" s="238"/>
      <c r="O117" s="34"/>
    </row>
    <row r="118" spans="1:16" ht="15" customHeight="1">
      <c r="A118" s="34"/>
      <c r="B118" s="186" t="s">
        <v>185</v>
      </c>
      <c r="C118" s="302" t="s">
        <v>186</v>
      </c>
      <c r="D118" s="302"/>
      <c r="E118" s="302"/>
      <c r="F118" s="302"/>
      <c r="G118" s="34"/>
      <c r="H118" s="34"/>
      <c r="I118" s="34"/>
      <c r="J118" s="308" t="s">
        <v>188</v>
      </c>
      <c r="K118" s="308"/>
      <c r="L118" s="187" t="s">
        <v>18</v>
      </c>
      <c r="M118" s="86">
        <v>2061.27</v>
      </c>
      <c r="N118" s="239"/>
      <c r="O118" s="34"/>
    </row>
    <row r="119" spans="1:16" ht="15" customHeight="1">
      <c r="A119" s="34"/>
      <c r="B119" s="186" t="s">
        <v>185</v>
      </c>
      <c r="C119" s="302" t="s">
        <v>186</v>
      </c>
      <c r="D119" s="302"/>
      <c r="E119" s="302"/>
      <c r="F119" s="302"/>
      <c r="G119" s="34"/>
      <c r="H119" s="34"/>
      <c r="I119" s="34"/>
      <c r="J119" s="308" t="s">
        <v>18</v>
      </c>
      <c r="K119" s="308"/>
      <c r="L119" s="187" t="s">
        <v>18</v>
      </c>
      <c r="M119" s="86" t="s">
        <v>481</v>
      </c>
      <c r="N119" s="239"/>
      <c r="O119" s="34"/>
    </row>
    <row r="120" spans="1:16" ht="15" customHeight="1">
      <c r="A120" s="34"/>
      <c r="B120" s="186" t="s">
        <v>185</v>
      </c>
      <c r="C120" s="302" t="s">
        <v>186</v>
      </c>
      <c r="D120" s="302"/>
      <c r="E120" s="302"/>
      <c r="F120" s="302"/>
      <c r="G120" s="34"/>
      <c r="H120" s="34"/>
      <c r="I120" s="34"/>
      <c r="J120" s="308" t="s">
        <v>673</v>
      </c>
      <c r="K120" s="308"/>
      <c r="L120" s="187" t="s">
        <v>18</v>
      </c>
      <c r="M120" s="86" t="s">
        <v>18</v>
      </c>
      <c r="N120" s="239"/>
      <c r="O120" s="34"/>
    </row>
    <row r="121" spans="1:16" ht="15" customHeight="1">
      <c r="A121" s="34"/>
      <c r="B121" s="186" t="s">
        <v>189</v>
      </c>
      <c r="C121" s="302" t="s">
        <v>190</v>
      </c>
      <c r="D121" s="302"/>
      <c r="E121" s="302"/>
      <c r="F121" s="302"/>
      <c r="G121" s="34"/>
      <c r="H121" s="34"/>
      <c r="I121" s="34"/>
      <c r="J121" s="308" t="s">
        <v>192</v>
      </c>
      <c r="K121" s="308"/>
      <c r="L121" s="187" t="s">
        <v>18</v>
      </c>
      <c r="M121" s="86" t="s">
        <v>191</v>
      </c>
      <c r="N121" s="239"/>
      <c r="O121" s="34"/>
    </row>
    <row r="122" spans="1:16" ht="12" customHeight="1">
      <c r="A122" s="34"/>
      <c r="B122" s="186" t="s">
        <v>189</v>
      </c>
      <c r="C122" s="302" t="s">
        <v>190</v>
      </c>
      <c r="D122" s="302"/>
      <c r="E122" s="302"/>
      <c r="F122" s="302"/>
      <c r="G122" s="34"/>
      <c r="H122" s="34"/>
      <c r="I122" s="34"/>
      <c r="J122" s="308" t="s">
        <v>674</v>
      </c>
      <c r="K122" s="308"/>
      <c r="L122" s="187" t="s">
        <v>18</v>
      </c>
      <c r="M122" s="212">
        <v>225</v>
      </c>
      <c r="N122" s="239"/>
      <c r="O122" s="34"/>
    </row>
    <row r="123" spans="1:16" ht="11.25" customHeight="1">
      <c r="A123" s="34"/>
      <c r="B123" s="186" t="s">
        <v>193</v>
      </c>
      <c r="C123" s="302" t="s">
        <v>194</v>
      </c>
      <c r="D123" s="302"/>
      <c r="E123" s="302"/>
      <c r="F123" s="302"/>
      <c r="G123" s="34"/>
      <c r="H123" s="34"/>
      <c r="I123" s="34"/>
      <c r="J123" s="308" t="s">
        <v>195</v>
      </c>
      <c r="K123" s="308"/>
      <c r="L123" s="187" t="s">
        <v>18</v>
      </c>
      <c r="M123" s="86" t="s">
        <v>195</v>
      </c>
      <c r="N123" s="239"/>
      <c r="O123" s="34"/>
    </row>
    <row r="124" spans="1:16" ht="12" customHeight="1">
      <c r="A124" s="34"/>
      <c r="B124" s="186" t="s">
        <v>196</v>
      </c>
      <c r="C124" s="302" t="s">
        <v>197</v>
      </c>
      <c r="D124" s="302"/>
      <c r="E124" s="302"/>
      <c r="F124" s="302"/>
      <c r="G124" s="34"/>
      <c r="H124" s="34"/>
      <c r="I124" s="34"/>
      <c r="J124" s="308" t="s">
        <v>199</v>
      </c>
      <c r="K124" s="308"/>
      <c r="L124" s="187" t="s">
        <v>18</v>
      </c>
      <c r="M124" s="86" t="s">
        <v>198</v>
      </c>
      <c r="N124" s="239"/>
      <c r="O124" s="34"/>
    </row>
    <row r="125" spans="1:16" ht="29.1" customHeight="1">
      <c r="A125" s="34"/>
      <c r="B125" s="186" t="s">
        <v>196</v>
      </c>
      <c r="C125" s="302" t="s">
        <v>197</v>
      </c>
      <c r="D125" s="302"/>
      <c r="E125" s="302"/>
      <c r="F125" s="302"/>
      <c r="G125" s="34"/>
      <c r="H125" s="34"/>
      <c r="I125" s="34"/>
      <c r="J125" s="308" t="s">
        <v>18</v>
      </c>
      <c r="K125" s="308"/>
      <c r="L125" s="187" t="s">
        <v>18</v>
      </c>
      <c r="M125" s="86">
        <v>0</v>
      </c>
      <c r="N125" s="239"/>
      <c r="O125" s="34"/>
    </row>
    <row r="126" spans="1:16" ht="20.100000000000001" customHeight="1">
      <c r="A126" s="34"/>
      <c r="B126" s="186" t="s">
        <v>196</v>
      </c>
      <c r="C126" s="302" t="s">
        <v>197</v>
      </c>
      <c r="D126" s="302"/>
      <c r="E126" s="302"/>
      <c r="F126" s="302"/>
      <c r="G126" s="34"/>
      <c r="H126" s="34"/>
      <c r="I126" s="34"/>
      <c r="J126" s="308" t="s">
        <v>675</v>
      </c>
      <c r="K126" s="308"/>
      <c r="L126" s="187" t="s">
        <v>18</v>
      </c>
      <c r="M126" s="217">
        <v>90.21</v>
      </c>
      <c r="N126" s="239"/>
      <c r="O126" s="34"/>
    </row>
    <row r="127" spans="1:16" ht="12" customHeight="1">
      <c r="A127" s="34"/>
      <c r="B127" s="186" t="s">
        <v>200</v>
      </c>
      <c r="C127" s="302" t="s">
        <v>201</v>
      </c>
      <c r="D127" s="302"/>
      <c r="E127" s="302"/>
      <c r="F127" s="302"/>
      <c r="G127" s="34"/>
      <c r="H127" s="34"/>
      <c r="I127" s="34"/>
      <c r="J127" s="308" t="s">
        <v>203</v>
      </c>
      <c r="K127" s="308"/>
      <c r="L127" s="187" t="s">
        <v>18</v>
      </c>
      <c r="M127" s="86" t="s">
        <v>202</v>
      </c>
      <c r="N127" s="239"/>
      <c r="O127" s="34"/>
    </row>
    <row r="128" spans="1:16" ht="12" customHeight="1">
      <c r="A128" s="34"/>
      <c r="B128" s="186" t="s">
        <v>200</v>
      </c>
      <c r="C128" s="302" t="s">
        <v>201</v>
      </c>
      <c r="D128" s="302"/>
      <c r="E128" s="302"/>
      <c r="F128" s="302"/>
      <c r="G128" s="34"/>
      <c r="H128" s="34"/>
      <c r="I128" s="34"/>
      <c r="J128" s="308" t="s">
        <v>676</v>
      </c>
      <c r="K128" s="308"/>
      <c r="L128" s="187" t="s">
        <v>18</v>
      </c>
      <c r="M128" s="217">
        <v>335.54</v>
      </c>
      <c r="N128" s="239"/>
      <c r="O128" s="34"/>
    </row>
    <row r="129" spans="1:15" ht="17.100000000000001" customHeight="1">
      <c r="A129" s="34"/>
      <c r="B129" s="186" t="s">
        <v>212</v>
      </c>
      <c r="C129" s="302" t="s">
        <v>213</v>
      </c>
      <c r="D129" s="302"/>
      <c r="E129" s="302"/>
      <c r="F129" s="302"/>
      <c r="G129" s="34"/>
      <c r="H129" s="34"/>
      <c r="I129" s="34"/>
      <c r="J129" s="308" t="s">
        <v>676</v>
      </c>
      <c r="K129" s="308"/>
      <c r="L129" s="187" t="s">
        <v>18</v>
      </c>
      <c r="M129" s="86" t="s">
        <v>18</v>
      </c>
      <c r="N129" s="239"/>
      <c r="O129" s="34"/>
    </row>
    <row r="130" spans="1:15" ht="15" customHeight="1">
      <c r="A130" s="34"/>
      <c r="B130" s="186" t="s">
        <v>204</v>
      </c>
      <c r="C130" s="302" t="s">
        <v>205</v>
      </c>
      <c r="D130" s="302"/>
      <c r="E130" s="302"/>
      <c r="F130" s="302"/>
      <c r="G130" s="34"/>
      <c r="H130" s="34"/>
      <c r="I130" s="34"/>
      <c r="J130" s="308" t="s">
        <v>206</v>
      </c>
      <c r="K130" s="308"/>
      <c r="L130" s="187" t="s">
        <v>18</v>
      </c>
      <c r="M130" s="220" t="s">
        <v>206</v>
      </c>
      <c r="N130" s="239"/>
      <c r="O130" s="34"/>
    </row>
    <row r="131" spans="1:15" ht="15" customHeight="1">
      <c r="A131" s="34"/>
      <c r="B131" s="186" t="s">
        <v>207</v>
      </c>
      <c r="C131" s="302" t="s">
        <v>208</v>
      </c>
      <c r="D131" s="302"/>
      <c r="E131" s="302"/>
      <c r="F131" s="302"/>
      <c r="G131" s="34"/>
      <c r="H131" s="34"/>
      <c r="I131" s="34"/>
      <c r="J131" s="308" t="s">
        <v>209</v>
      </c>
      <c r="K131" s="308"/>
      <c r="L131" s="187" t="s">
        <v>18</v>
      </c>
      <c r="M131" s="220" t="s">
        <v>209</v>
      </c>
      <c r="N131" s="239"/>
      <c r="O131" s="34"/>
    </row>
    <row r="132" spans="1:15" ht="12" customHeight="1">
      <c r="A132" s="34"/>
      <c r="B132" s="186" t="s">
        <v>212</v>
      </c>
      <c r="C132" s="302" t="s">
        <v>213</v>
      </c>
      <c r="D132" s="302"/>
      <c r="E132" s="302"/>
      <c r="F132" s="302"/>
      <c r="G132" s="34"/>
      <c r="H132" s="34"/>
      <c r="I132" s="34"/>
      <c r="J132" s="308" t="s">
        <v>19</v>
      </c>
      <c r="K132" s="308"/>
      <c r="L132" s="187" t="s">
        <v>18</v>
      </c>
      <c r="M132" s="86" t="s">
        <v>214</v>
      </c>
      <c r="N132" s="239"/>
      <c r="O132" s="34"/>
    </row>
    <row r="133" spans="1:15" ht="12" customHeight="1">
      <c r="A133" s="34"/>
      <c r="B133" s="186" t="s">
        <v>212</v>
      </c>
      <c r="C133" s="302" t="s">
        <v>213</v>
      </c>
      <c r="D133" s="302"/>
      <c r="E133" s="302"/>
      <c r="F133" s="302"/>
      <c r="G133" s="34"/>
      <c r="H133" s="34"/>
      <c r="I133" s="34"/>
      <c r="J133" s="308"/>
      <c r="K133" s="308"/>
      <c r="L133" s="187" t="s">
        <v>18</v>
      </c>
      <c r="M133" s="218">
        <v>190</v>
      </c>
      <c r="N133" s="239"/>
      <c r="O133" s="34"/>
    </row>
    <row r="134" spans="1:15" ht="12" customHeight="1">
      <c r="A134" s="34"/>
      <c r="B134" s="186" t="s">
        <v>204</v>
      </c>
      <c r="C134" s="302" t="s">
        <v>205</v>
      </c>
      <c r="D134" s="302"/>
      <c r="E134" s="302"/>
      <c r="F134" s="302"/>
      <c r="G134" s="34"/>
      <c r="H134" s="34"/>
      <c r="I134" s="34"/>
      <c r="J134" s="308" t="s">
        <v>114</v>
      </c>
      <c r="K134" s="308"/>
      <c r="L134" s="187" t="s">
        <v>18</v>
      </c>
      <c r="M134" s="220" t="s">
        <v>114</v>
      </c>
      <c r="N134" s="239"/>
      <c r="O134" s="34"/>
    </row>
    <row r="135" spans="1:15" ht="12" customHeight="1">
      <c r="A135" s="34"/>
      <c r="B135" s="186" t="s">
        <v>185</v>
      </c>
      <c r="C135" s="302" t="s">
        <v>186</v>
      </c>
      <c r="D135" s="302"/>
      <c r="E135" s="302"/>
      <c r="F135" s="302"/>
      <c r="G135" s="34"/>
      <c r="H135" s="34"/>
      <c r="I135" s="34"/>
      <c r="J135" s="308" t="s">
        <v>777</v>
      </c>
      <c r="K135" s="308"/>
      <c r="L135" s="187" t="s">
        <v>18</v>
      </c>
      <c r="M135" s="86" t="s">
        <v>18</v>
      </c>
      <c r="N135" s="239"/>
      <c r="O135" s="34"/>
    </row>
    <row r="136" spans="1:15" ht="14.25" customHeight="1">
      <c r="A136" s="34"/>
      <c r="B136" s="186" t="s">
        <v>185</v>
      </c>
      <c r="C136" s="302" t="s">
        <v>186</v>
      </c>
      <c r="D136" s="302"/>
      <c r="E136" s="302"/>
      <c r="F136" s="302"/>
      <c r="G136" s="34"/>
      <c r="H136" s="34"/>
      <c r="I136" s="34"/>
      <c r="J136" s="308" t="s">
        <v>109</v>
      </c>
      <c r="K136" s="308"/>
      <c r="L136" s="187" t="s">
        <v>18</v>
      </c>
      <c r="M136" s="86" t="s">
        <v>18</v>
      </c>
      <c r="N136" s="239"/>
      <c r="O136" s="34"/>
    </row>
    <row r="137" spans="1:15" ht="15" customHeight="1">
      <c r="A137" s="34"/>
      <c r="B137" s="184" t="s">
        <v>215</v>
      </c>
      <c r="C137" s="303" t="s">
        <v>216</v>
      </c>
      <c r="D137" s="303"/>
      <c r="E137" s="303"/>
      <c r="F137" s="303"/>
      <c r="G137" s="34"/>
      <c r="H137" s="34"/>
      <c r="I137" s="34"/>
      <c r="J137" s="304" t="s">
        <v>928</v>
      </c>
      <c r="K137" s="304"/>
      <c r="L137" s="185" t="s">
        <v>18</v>
      </c>
      <c r="M137" s="219">
        <f>M138+M139+M140+M141+M142</f>
        <v>70088.400000000009</v>
      </c>
      <c r="N137" s="238"/>
      <c r="O137" s="34"/>
    </row>
    <row r="138" spans="1:15" ht="15" customHeight="1">
      <c r="A138" s="34"/>
      <c r="B138" s="184" t="s">
        <v>219</v>
      </c>
      <c r="C138" s="303" t="s">
        <v>220</v>
      </c>
      <c r="D138" s="303"/>
      <c r="E138" s="303"/>
      <c r="F138" s="303"/>
      <c r="G138" s="34"/>
      <c r="H138" s="34"/>
      <c r="I138" s="34"/>
      <c r="J138" s="304" t="s">
        <v>929</v>
      </c>
      <c r="K138" s="304"/>
      <c r="L138" s="185" t="s">
        <v>18</v>
      </c>
      <c r="M138" s="214">
        <f>M143+M146+M148+M149+M152+M155+M157+M159+M161+M162+M158</f>
        <v>26653.440000000002</v>
      </c>
      <c r="N138" s="238"/>
      <c r="O138" s="34"/>
    </row>
    <row r="139" spans="1:15" ht="15" customHeight="1">
      <c r="A139" s="34"/>
      <c r="B139" s="184" t="s">
        <v>485</v>
      </c>
      <c r="C139" s="303" t="s">
        <v>486</v>
      </c>
      <c r="D139" s="303"/>
      <c r="E139" s="303"/>
      <c r="F139" s="303"/>
      <c r="G139" s="34"/>
      <c r="H139" s="34"/>
      <c r="I139" s="34"/>
      <c r="J139" s="304" t="s">
        <v>694</v>
      </c>
      <c r="K139" s="304"/>
      <c r="L139" s="185" t="s">
        <v>18</v>
      </c>
      <c r="M139" s="214">
        <f>M163+M164+M174</f>
        <v>5469.2099999999991</v>
      </c>
      <c r="N139" s="238"/>
      <c r="O139" s="34"/>
    </row>
    <row r="140" spans="1:15" ht="15" customHeight="1">
      <c r="A140" s="34"/>
      <c r="B140" s="184" t="s">
        <v>223</v>
      </c>
      <c r="C140" s="303" t="s">
        <v>224</v>
      </c>
      <c r="D140" s="303"/>
      <c r="E140" s="303"/>
      <c r="F140" s="303"/>
      <c r="G140" s="34"/>
      <c r="H140" s="34"/>
      <c r="I140" s="34"/>
      <c r="J140" s="304" t="s">
        <v>226</v>
      </c>
      <c r="K140" s="304"/>
      <c r="L140" s="185" t="s">
        <v>18</v>
      </c>
      <c r="M140" s="214">
        <f>M167+M165+M169</f>
        <v>32489.77</v>
      </c>
      <c r="N140" s="238"/>
      <c r="O140" s="34"/>
    </row>
    <row r="141" spans="1:15" ht="15" customHeight="1">
      <c r="A141" s="34"/>
      <c r="B141" s="184" t="s">
        <v>230</v>
      </c>
      <c r="C141" s="303" t="s">
        <v>231</v>
      </c>
      <c r="D141" s="303"/>
      <c r="E141" s="303"/>
      <c r="F141" s="303"/>
      <c r="G141" s="34"/>
      <c r="H141" s="34"/>
      <c r="I141" s="34"/>
      <c r="J141" s="304" t="s">
        <v>930</v>
      </c>
      <c r="K141" s="304"/>
      <c r="L141" s="185" t="s">
        <v>18</v>
      </c>
      <c r="M141" s="214" t="str">
        <f>M170</f>
        <v>3.376,07</v>
      </c>
      <c r="N141" s="238"/>
      <c r="O141" s="34"/>
    </row>
    <row r="142" spans="1:15" s="38" customFormat="1" ht="15" customHeight="1">
      <c r="A142" s="222"/>
      <c r="B142" s="184" t="s">
        <v>233</v>
      </c>
      <c r="C142" s="303" t="s">
        <v>234</v>
      </c>
      <c r="D142" s="303"/>
      <c r="E142" s="303"/>
      <c r="F142" s="303"/>
      <c r="G142" s="222"/>
      <c r="H142" s="222"/>
      <c r="I142" s="222"/>
      <c r="J142" s="304" t="s">
        <v>235</v>
      </c>
      <c r="K142" s="304"/>
      <c r="L142" s="185" t="s">
        <v>18</v>
      </c>
      <c r="M142" s="214" t="str">
        <f>M173</f>
        <v>2.099,91</v>
      </c>
      <c r="N142" s="238"/>
      <c r="O142" s="222"/>
    </row>
    <row r="143" spans="1:15" ht="15" customHeight="1">
      <c r="A143" s="34"/>
      <c r="B143" s="186" t="s">
        <v>245</v>
      </c>
      <c r="C143" s="302" t="s">
        <v>246</v>
      </c>
      <c r="D143" s="302"/>
      <c r="E143" s="302"/>
      <c r="F143" s="302"/>
      <c r="G143" s="34"/>
      <c r="H143" s="34"/>
      <c r="I143" s="34"/>
      <c r="J143" s="308" t="s">
        <v>247</v>
      </c>
      <c r="K143" s="308"/>
      <c r="L143" s="187" t="s">
        <v>18</v>
      </c>
      <c r="M143" s="86" t="s">
        <v>247</v>
      </c>
      <c r="N143" s="239"/>
      <c r="O143" s="34"/>
    </row>
    <row r="144" spans="1:15" ht="15" customHeight="1">
      <c r="A144" s="34"/>
      <c r="B144" s="186" t="s">
        <v>245</v>
      </c>
      <c r="C144" s="302" t="s">
        <v>246</v>
      </c>
      <c r="D144" s="302"/>
      <c r="E144" s="302"/>
      <c r="F144" s="302"/>
      <c r="G144" s="34"/>
      <c r="H144" s="34"/>
      <c r="I144" s="34"/>
      <c r="J144" s="308" t="s">
        <v>18</v>
      </c>
      <c r="K144" s="308"/>
      <c r="L144" s="187" t="s">
        <v>18</v>
      </c>
      <c r="M144" s="86" t="s">
        <v>18</v>
      </c>
      <c r="N144" s="239"/>
      <c r="O144" s="34"/>
    </row>
    <row r="145" spans="1:15" ht="15" customHeight="1">
      <c r="A145" s="34"/>
      <c r="B145" s="186" t="s">
        <v>245</v>
      </c>
      <c r="C145" s="302" t="s">
        <v>246</v>
      </c>
      <c r="D145" s="302"/>
      <c r="E145" s="302"/>
      <c r="F145" s="302"/>
      <c r="G145" s="34"/>
      <c r="H145" s="34"/>
      <c r="I145" s="34"/>
      <c r="J145" s="308" t="s">
        <v>674</v>
      </c>
      <c r="K145" s="308"/>
      <c r="L145" s="187" t="s">
        <v>18</v>
      </c>
      <c r="M145" s="86" t="s">
        <v>18</v>
      </c>
      <c r="N145" s="239"/>
      <c r="O145" s="34"/>
    </row>
    <row r="146" spans="1:15" ht="15" customHeight="1">
      <c r="A146" s="34"/>
      <c r="B146" s="186" t="s">
        <v>245</v>
      </c>
      <c r="C146" s="302" t="s">
        <v>246</v>
      </c>
      <c r="D146" s="302"/>
      <c r="E146" s="302"/>
      <c r="F146" s="302"/>
      <c r="G146" s="34"/>
      <c r="H146" s="34"/>
      <c r="I146" s="34"/>
      <c r="J146" s="308" t="s">
        <v>689</v>
      </c>
      <c r="K146" s="308"/>
      <c r="L146" s="187" t="s">
        <v>18</v>
      </c>
      <c r="M146" s="86" t="s">
        <v>114</v>
      </c>
      <c r="N146" s="239"/>
      <c r="O146" s="34"/>
    </row>
    <row r="147" spans="1:15" ht="15" customHeight="1">
      <c r="A147" s="34"/>
      <c r="B147" s="186" t="s">
        <v>245</v>
      </c>
      <c r="C147" s="302" t="s">
        <v>246</v>
      </c>
      <c r="D147" s="302"/>
      <c r="E147" s="302"/>
      <c r="F147" s="302"/>
      <c r="G147" s="34"/>
      <c r="H147" s="34"/>
      <c r="I147" s="34"/>
      <c r="J147" s="308" t="s">
        <v>18</v>
      </c>
      <c r="K147" s="308"/>
      <c r="L147" s="187" t="s">
        <v>18</v>
      </c>
      <c r="M147" s="86">
        <v>0</v>
      </c>
      <c r="N147" s="239"/>
      <c r="O147" s="34"/>
    </row>
    <row r="148" spans="1:15" ht="12" customHeight="1">
      <c r="A148" s="34"/>
      <c r="B148" s="186" t="s">
        <v>245</v>
      </c>
      <c r="C148" s="302" t="s">
        <v>246</v>
      </c>
      <c r="D148" s="302"/>
      <c r="E148" s="302"/>
      <c r="F148" s="302"/>
      <c r="G148" s="34"/>
      <c r="H148" s="34"/>
      <c r="I148" s="34"/>
      <c r="J148" s="308" t="s">
        <v>488</v>
      </c>
      <c r="K148" s="308"/>
      <c r="L148" s="187" t="s">
        <v>18</v>
      </c>
      <c r="M148" s="86" t="s">
        <v>488</v>
      </c>
      <c r="N148" s="239"/>
      <c r="O148" s="34"/>
    </row>
    <row r="149" spans="1:15" ht="12" customHeight="1">
      <c r="A149" s="34"/>
      <c r="B149" s="186" t="s">
        <v>248</v>
      </c>
      <c r="C149" s="302" t="s">
        <v>249</v>
      </c>
      <c r="D149" s="302"/>
      <c r="E149" s="302"/>
      <c r="F149" s="302"/>
      <c r="G149" s="34"/>
      <c r="H149" s="34"/>
      <c r="I149" s="34"/>
      <c r="J149" s="308" t="s">
        <v>250</v>
      </c>
      <c r="K149" s="308"/>
      <c r="L149" s="187" t="s">
        <v>18</v>
      </c>
      <c r="M149" s="86" t="s">
        <v>250</v>
      </c>
      <c r="N149" s="239"/>
      <c r="O149" s="34"/>
    </row>
    <row r="150" spans="1:15" ht="12" customHeight="1">
      <c r="A150" s="34"/>
      <c r="B150" s="186" t="s">
        <v>248</v>
      </c>
      <c r="C150" s="302" t="s">
        <v>249</v>
      </c>
      <c r="D150" s="302"/>
      <c r="E150" s="302"/>
      <c r="F150" s="302"/>
      <c r="G150" s="34"/>
      <c r="H150" s="34"/>
      <c r="I150" s="34"/>
      <c r="J150" s="308" t="s">
        <v>676</v>
      </c>
      <c r="K150" s="308"/>
      <c r="L150" s="187" t="s">
        <v>18</v>
      </c>
      <c r="M150" s="86" t="s">
        <v>18</v>
      </c>
      <c r="N150" s="239"/>
      <c r="O150" s="34"/>
    </row>
    <row r="151" spans="1:15" ht="15" customHeight="1">
      <c r="A151" s="34"/>
      <c r="B151" s="186" t="s">
        <v>248</v>
      </c>
      <c r="C151" s="302" t="s">
        <v>249</v>
      </c>
      <c r="D151" s="302"/>
      <c r="E151" s="302"/>
      <c r="F151" s="302"/>
      <c r="G151" s="34"/>
      <c r="H151" s="34"/>
      <c r="I151" s="34"/>
      <c r="J151" s="308" t="s">
        <v>18</v>
      </c>
      <c r="K151" s="308"/>
      <c r="L151" s="187" t="s">
        <v>18</v>
      </c>
      <c r="M151" s="86" t="s">
        <v>18</v>
      </c>
      <c r="N151" s="239"/>
      <c r="O151" s="34"/>
    </row>
    <row r="152" spans="1:15" ht="12.95" customHeight="1">
      <c r="A152" s="34"/>
      <c r="B152" s="186" t="s">
        <v>251</v>
      </c>
      <c r="C152" s="302" t="s">
        <v>252</v>
      </c>
      <c r="D152" s="302"/>
      <c r="E152" s="302"/>
      <c r="F152" s="302"/>
      <c r="G152" s="34"/>
      <c r="H152" s="34"/>
      <c r="I152" s="34"/>
      <c r="J152" s="308" t="s">
        <v>253</v>
      </c>
      <c r="K152" s="308"/>
      <c r="L152" s="187" t="s">
        <v>18</v>
      </c>
      <c r="M152" s="86" t="s">
        <v>253</v>
      </c>
      <c r="N152" s="239"/>
      <c r="O152" s="34"/>
    </row>
    <row r="153" spans="1:15" ht="12.95" customHeight="1">
      <c r="A153" s="34"/>
      <c r="B153" s="186" t="s">
        <v>251</v>
      </c>
      <c r="C153" s="302" t="s">
        <v>252</v>
      </c>
      <c r="D153" s="302"/>
      <c r="E153" s="302"/>
      <c r="F153" s="302"/>
      <c r="G153" s="34"/>
      <c r="H153" s="34"/>
      <c r="I153" s="34"/>
      <c r="J153" s="308" t="s">
        <v>18</v>
      </c>
      <c r="K153" s="308"/>
      <c r="L153" s="187" t="s">
        <v>18</v>
      </c>
      <c r="M153" s="86" t="s">
        <v>18</v>
      </c>
      <c r="N153" s="239"/>
      <c r="O153" s="34"/>
    </row>
    <row r="154" spans="1:15" ht="15" customHeight="1">
      <c r="A154" s="34"/>
      <c r="B154" s="186" t="s">
        <v>251</v>
      </c>
      <c r="C154" s="302" t="s">
        <v>252</v>
      </c>
      <c r="D154" s="302"/>
      <c r="E154" s="302"/>
      <c r="F154" s="302"/>
      <c r="G154" s="34"/>
      <c r="H154" s="34"/>
      <c r="I154" s="34"/>
      <c r="J154" s="308" t="s">
        <v>18</v>
      </c>
      <c r="K154" s="308"/>
      <c r="L154" s="187" t="s">
        <v>18</v>
      </c>
      <c r="M154" s="86" t="s">
        <v>18</v>
      </c>
      <c r="N154" s="239"/>
      <c r="O154" s="34"/>
    </row>
    <row r="155" spans="1:15" ht="15" customHeight="1">
      <c r="A155" s="34"/>
      <c r="B155" s="186" t="s">
        <v>254</v>
      </c>
      <c r="C155" s="302" t="s">
        <v>255</v>
      </c>
      <c r="D155" s="302"/>
      <c r="E155" s="302"/>
      <c r="F155" s="302"/>
      <c r="G155" s="34"/>
      <c r="H155" s="34"/>
      <c r="I155" s="34"/>
      <c r="J155" s="308" t="s">
        <v>256</v>
      </c>
      <c r="K155" s="308"/>
      <c r="L155" s="187" t="s">
        <v>18</v>
      </c>
      <c r="M155" s="86" t="s">
        <v>256</v>
      </c>
      <c r="N155" s="239"/>
      <c r="O155" s="34"/>
    </row>
    <row r="156" spans="1:15" ht="15" customHeight="1">
      <c r="A156" s="34"/>
      <c r="B156" s="186" t="s">
        <v>254</v>
      </c>
      <c r="C156" s="302" t="s">
        <v>255</v>
      </c>
      <c r="D156" s="302"/>
      <c r="E156" s="302"/>
      <c r="F156" s="302"/>
      <c r="G156" s="34"/>
      <c r="H156" s="34"/>
      <c r="I156" s="34"/>
      <c r="J156" s="308" t="s">
        <v>18</v>
      </c>
      <c r="K156" s="308"/>
      <c r="L156" s="187" t="s">
        <v>18</v>
      </c>
      <c r="M156" s="86" t="s">
        <v>18</v>
      </c>
      <c r="N156" s="239"/>
      <c r="O156" s="34"/>
    </row>
    <row r="157" spans="1:15" ht="15" customHeight="1">
      <c r="A157" s="34"/>
      <c r="B157" s="186" t="s">
        <v>257</v>
      </c>
      <c r="C157" s="302" t="s">
        <v>258</v>
      </c>
      <c r="D157" s="302"/>
      <c r="E157" s="302"/>
      <c r="F157" s="302"/>
      <c r="G157" s="34"/>
      <c r="H157" s="34"/>
      <c r="I157" s="34"/>
      <c r="J157" s="308" t="s">
        <v>260</v>
      </c>
      <c r="K157" s="308"/>
      <c r="L157" s="187" t="s">
        <v>18</v>
      </c>
      <c r="M157" s="86" t="s">
        <v>259</v>
      </c>
      <c r="N157" s="239"/>
      <c r="O157" s="34"/>
    </row>
    <row r="158" spans="1:15" ht="15" customHeight="1">
      <c r="A158" s="34"/>
      <c r="B158" s="186" t="s">
        <v>257</v>
      </c>
      <c r="C158" s="302" t="s">
        <v>258</v>
      </c>
      <c r="D158" s="302"/>
      <c r="E158" s="302"/>
      <c r="F158" s="302"/>
      <c r="G158" s="34"/>
      <c r="H158" s="34"/>
      <c r="I158" s="34"/>
      <c r="J158" s="308" t="s">
        <v>488</v>
      </c>
      <c r="K158" s="308"/>
      <c r="L158" s="187" t="s">
        <v>18</v>
      </c>
      <c r="M158" s="86" t="s">
        <v>484</v>
      </c>
      <c r="N158" s="239"/>
      <c r="O158" s="34"/>
    </row>
    <row r="159" spans="1:15" ht="15" customHeight="1">
      <c r="A159" s="34"/>
      <c r="B159" s="186" t="s">
        <v>257</v>
      </c>
      <c r="C159" s="302" t="s">
        <v>258</v>
      </c>
      <c r="D159" s="302"/>
      <c r="E159" s="302"/>
      <c r="F159" s="302"/>
      <c r="G159" s="34"/>
      <c r="H159" s="34"/>
      <c r="I159" s="34"/>
      <c r="J159" s="308" t="s">
        <v>673</v>
      </c>
      <c r="K159" s="308"/>
      <c r="L159" s="187" t="s">
        <v>18</v>
      </c>
      <c r="M159" s="86" t="s">
        <v>690</v>
      </c>
      <c r="N159" s="239"/>
      <c r="O159" s="34"/>
    </row>
    <row r="160" spans="1:15" ht="15" customHeight="1">
      <c r="A160" s="34"/>
      <c r="B160" s="186" t="s">
        <v>257</v>
      </c>
      <c r="C160" s="302" t="s">
        <v>258</v>
      </c>
      <c r="D160" s="302"/>
      <c r="E160" s="302"/>
      <c r="F160" s="302"/>
      <c r="G160" s="34"/>
      <c r="H160" s="34"/>
      <c r="I160" s="34"/>
      <c r="J160" s="308" t="s">
        <v>691</v>
      </c>
      <c r="K160" s="308"/>
      <c r="L160" s="187" t="s">
        <v>18</v>
      </c>
      <c r="M160" s="86" t="s">
        <v>18</v>
      </c>
      <c r="N160" s="239"/>
      <c r="O160" s="34"/>
    </row>
    <row r="161" spans="1:15" ht="15" customHeight="1">
      <c r="A161" s="34"/>
      <c r="B161" s="186" t="s">
        <v>257</v>
      </c>
      <c r="C161" s="302" t="s">
        <v>258</v>
      </c>
      <c r="D161" s="302"/>
      <c r="E161" s="302"/>
      <c r="F161" s="302"/>
      <c r="G161" s="34"/>
      <c r="H161" s="34"/>
      <c r="I161" s="34"/>
      <c r="J161" s="308">
        <v>0</v>
      </c>
      <c r="K161" s="308"/>
      <c r="L161" s="187" t="s">
        <v>18</v>
      </c>
      <c r="M161" s="212">
        <v>452</v>
      </c>
      <c r="N161" s="239"/>
      <c r="O161" s="34"/>
    </row>
    <row r="162" spans="1:15" ht="15" customHeight="1">
      <c r="A162" s="34"/>
      <c r="B162" s="186" t="s">
        <v>257</v>
      </c>
      <c r="C162" s="302" t="s">
        <v>258</v>
      </c>
      <c r="D162" s="302"/>
      <c r="E162" s="302"/>
      <c r="F162" s="302"/>
      <c r="G162" s="34"/>
      <c r="H162" s="34"/>
      <c r="I162" s="34"/>
      <c r="J162" s="308" t="s">
        <v>18</v>
      </c>
      <c r="K162" s="308"/>
      <c r="L162" s="187" t="s">
        <v>18</v>
      </c>
      <c r="M162" s="86" t="s">
        <v>692</v>
      </c>
      <c r="N162" s="239"/>
      <c r="O162" s="34"/>
    </row>
    <row r="163" spans="1:15" ht="15" customHeight="1">
      <c r="A163" s="34"/>
      <c r="B163" s="186" t="s">
        <v>489</v>
      </c>
      <c r="C163" s="302" t="s">
        <v>490</v>
      </c>
      <c r="D163" s="302"/>
      <c r="E163" s="302"/>
      <c r="F163" s="302"/>
      <c r="G163" s="34"/>
      <c r="H163" s="34"/>
      <c r="I163" s="34"/>
      <c r="J163" s="308" t="s">
        <v>694</v>
      </c>
      <c r="K163" s="308"/>
      <c r="L163" s="187" t="s">
        <v>18</v>
      </c>
      <c r="M163" s="86" t="s">
        <v>693</v>
      </c>
      <c r="N163" s="239"/>
      <c r="O163" s="34"/>
    </row>
    <row r="164" spans="1:15" ht="15" customHeight="1">
      <c r="A164" s="34"/>
      <c r="B164" s="186" t="s">
        <v>489</v>
      </c>
      <c r="C164" s="302" t="s">
        <v>490</v>
      </c>
      <c r="D164" s="302"/>
      <c r="E164" s="302"/>
      <c r="F164" s="302"/>
      <c r="G164" s="34"/>
      <c r="H164" s="34"/>
      <c r="I164" s="34"/>
      <c r="J164" s="308" t="s">
        <v>18</v>
      </c>
      <c r="K164" s="308"/>
      <c r="L164" s="187" t="s">
        <v>18</v>
      </c>
      <c r="M164" s="86" t="s">
        <v>487</v>
      </c>
      <c r="N164" s="239"/>
      <c r="O164" s="34"/>
    </row>
    <row r="165" spans="1:15" ht="15" customHeight="1">
      <c r="A165" s="34"/>
      <c r="B165" s="186" t="s">
        <v>261</v>
      </c>
      <c r="C165" s="302" t="s">
        <v>262</v>
      </c>
      <c r="D165" s="302"/>
      <c r="E165" s="302"/>
      <c r="F165" s="302"/>
      <c r="G165" s="34"/>
      <c r="H165" s="34"/>
      <c r="I165" s="34"/>
      <c r="J165" s="308" t="s">
        <v>264</v>
      </c>
      <c r="K165" s="308"/>
      <c r="L165" s="187" t="s">
        <v>18</v>
      </c>
      <c r="M165" s="86" t="s">
        <v>263</v>
      </c>
      <c r="N165" s="239"/>
      <c r="O165" s="34"/>
    </row>
    <row r="166" spans="1:15" ht="15" customHeight="1">
      <c r="A166" s="34"/>
      <c r="B166" s="186" t="s">
        <v>261</v>
      </c>
      <c r="C166" s="302" t="s">
        <v>262</v>
      </c>
      <c r="D166" s="302"/>
      <c r="E166" s="302"/>
      <c r="F166" s="302"/>
      <c r="G166" s="34"/>
      <c r="H166" s="34"/>
      <c r="I166" s="34"/>
      <c r="J166" s="308" t="s">
        <v>18</v>
      </c>
      <c r="K166" s="308"/>
      <c r="L166" s="187" t="s">
        <v>18</v>
      </c>
      <c r="M166" s="86" t="s">
        <v>18</v>
      </c>
      <c r="N166" s="239"/>
      <c r="O166" s="34"/>
    </row>
    <row r="167" spans="1:15" ht="15" customHeight="1">
      <c r="A167" s="34"/>
      <c r="B167" s="186" t="s">
        <v>265</v>
      </c>
      <c r="C167" s="302" t="s">
        <v>266</v>
      </c>
      <c r="D167" s="302"/>
      <c r="E167" s="302"/>
      <c r="F167" s="302"/>
      <c r="G167" s="34"/>
      <c r="H167" s="34"/>
      <c r="I167" s="34"/>
      <c r="J167" s="308" t="s">
        <v>268</v>
      </c>
      <c r="K167" s="308"/>
      <c r="L167" s="187" t="s">
        <v>18</v>
      </c>
      <c r="M167" s="86" t="s">
        <v>267</v>
      </c>
      <c r="N167" s="239"/>
      <c r="O167" s="34"/>
    </row>
    <row r="168" spans="1:15" ht="15" customHeight="1">
      <c r="A168" s="34"/>
      <c r="B168" s="186" t="s">
        <v>254</v>
      </c>
      <c r="C168" s="302" t="s">
        <v>255</v>
      </c>
      <c r="D168" s="302"/>
      <c r="E168" s="302"/>
      <c r="F168" s="302"/>
      <c r="G168" s="34"/>
      <c r="H168" s="34"/>
      <c r="I168" s="34"/>
      <c r="J168" s="308" t="s">
        <v>18</v>
      </c>
      <c r="K168" s="308"/>
      <c r="L168" s="187" t="s">
        <v>18</v>
      </c>
      <c r="M168" s="86" t="s">
        <v>695</v>
      </c>
      <c r="N168" s="239"/>
      <c r="O168" s="34"/>
    </row>
    <row r="169" spans="1:15" ht="15" customHeight="1">
      <c r="A169" s="34"/>
      <c r="B169" s="186" t="s">
        <v>269</v>
      </c>
      <c r="C169" s="302" t="s">
        <v>270</v>
      </c>
      <c r="D169" s="302"/>
      <c r="E169" s="302"/>
      <c r="F169" s="302"/>
      <c r="G169" s="34"/>
      <c r="H169" s="34"/>
      <c r="I169" s="34"/>
      <c r="J169" s="308" t="s">
        <v>272</v>
      </c>
      <c r="K169" s="308"/>
      <c r="L169" s="187" t="s">
        <v>18</v>
      </c>
      <c r="M169" s="86" t="s">
        <v>271</v>
      </c>
      <c r="N169" s="239"/>
      <c r="O169" s="34"/>
    </row>
    <row r="170" spans="1:15" ht="15" customHeight="1">
      <c r="A170" s="34"/>
      <c r="B170" s="186" t="s">
        <v>273</v>
      </c>
      <c r="C170" s="302" t="s">
        <v>274</v>
      </c>
      <c r="D170" s="302"/>
      <c r="E170" s="302"/>
      <c r="F170" s="302"/>
      <c r="G170" s="34"/>
      <c r="H170" s="34"/>
      <c r="I170" s="34"/>
      <c r="J170" s="308" t="s">
        <v>232</v>
      </c>
      <c r="K170" s="308"/>
      <c r="L170" s="187" t="s">
        <v>18</v>
      </c>
      <c r="M170" s="86" t="s">
        <v>232</v>
      </c>
      <c r="N170" s="239"/>
      <c r="O170" s="34"/>
    </row>
    <row r="171" spans="1:15" ht="15" customHeight="1">
      <c r="A171" s="34"/>
      <c r="B171" s="186" t="s">
        <v>273</v>
      </c>
      <c r="C171" s="302" t="s">
        <v>274</v>
      </c>
      <c r="D171" s="302"/>
      <c r="E171" s="302"/>
      <c r="F171" s="302"/>
      <c r="G171" s="34"/>
      <c r="H171" s="34"/>
      <c r="I171" s="34"/>
      <c r="J171" s="308" t="s">
        <v>18</v>
      </c>
      <c r="K171" s="308"/>
      <c r="L171" s="187" t="s">
        <v>18</v>
      </c>
      <c r="M171" s="86" t="s">
        <v>18</v>
      </c>
      <c r="N171" s="239"/>
      <c r="O171" s="34"/>
    </row>
    <row r="172" spans="1:15" ht="15" customHeight="1">
      <c r="A172" s="34"/>
      <c r="B172" s="186" t="s">
        <v>273</v>
      </c>
      <c r="C172" s="302" t="s">
        <v>274</v>
      </c>
      <c r="D172" s="302"/>
      <c r="E172" s="302"/>
      <c r="F172" s="302"/>
      <c r="G172" s="34"/>
      <c r="H172" s="34"/>
      <c r="I172" s="34"/>
      <c r="J172" s="308" t="s">
        <v>673</v>
      </c>
      <c r="K172" s="308"/>
      <c r="L172" s="187" t="s">
        <v>18</v>
      </c>
      <c r="M172" s="86" t="s">
        <v>18</v>
      </c>
      <c r="N172" s="239"/>
      <c r="O172" s="34"/>
    </row>
    <row r="173" spans="1:15" ht="13.5" customHeight="1">
      <c r="A173" s="34"/>
      <c r="B173" s="186" t="s">
        <v>275</v>
      </c>
      <c r="C173" s="302" t="s">
        <v>234</v>
      </c>
      <c r="D173" s="302"/>
      <c r="E173" s="302"/>
      <c r="F173" s="302"/>
      <c r="G173" s="34"/>
      <c r="H173" s="34"/>
      <c r="I173" s="34"/>
      <c r="J173" s="308" t="s">
        <v>235</v>
      </c>
      <c r="K173" s="308"/>
      <c r="L173" s="187" t="s">
        <v>18</v>
      </c>
      <c r="M173" s="86" t="s">
        <v>235</v>
      </c>
      <c r="N173" s="239"/>
      <c r="O173" s="34"/>
    </row>
    <row r="174" spans="1:15" ht="15" customHeight="1">
      <c r="A174" s="34"/>
      <c r="B174" s="186" t="s">
        <v>489</v>
      </c>
      <c r="C174" s="302" t="s">
        <v>490</v>
      </c>
      <c r="D174" s="302"/>
      <c r="E174" s="302"/>
      <c r="F174" s="302"/>
      <c r="G174" s="34"/>
      <c r="H174" s="34"/>
      <c r="I174" s="34"/>
      <c r="J174" s="308" t="s">
        <v>18</v>
      </c>
      <c r="K174" s="308"/>
      <c r="L174" s="187" t="s">
        <v>18</v>
      </c>
      <c r="M174" s="86" t="s">
        <v>696</v>
      </c>
      <c r="N174" s="239"/>
      <c r="O174" s="34"/>
    </row>
    <row r="175" spans="1:15" ht="19.5" customHeight="1">
      <c r="A175" s="34"/>
      <c r="B175" s="186" t="s">
        <v>248</v>
      </c>
      <c r="C175" s="302" t="s">
        <v>249</v>
      </c>
      <c r="D175" s="302"/>
      <c r="E175" s="302"/>
      <c r="F175" s="302"/>
      <c r="G175" s="34"/>
      <c r="H175" s="34"/>
      <c r="I175" s="34"/>
      <c r="J175" s="308" t="s">
        <v>488</v>
      </c>
      <c r="K175" s="308"/>
      <c r="L175" s="187" t="s">
        <v>18</v>
      </c>
      <c r="M175" s="86" t="s">
        <v>18</v>
      </c>
      <c r="N175" s="239"/>
      <c r="O175" s="34"/>
    </row>
    <row r="176" spans="1:15" ht="15" customHeight="1">
      <c r="A176" s="34"/>
      <c r="B176" s="184" t="s">
        <v>278</v>
      </c>
      <c r="C176" s="303" t="s">
        <v>279</v>
      </c>
      <c r="D176" s="303"/>
      <c r="E176" s="303"/>
      <c r="F176" s="303"/>
      <c r="G176" s="34"/>
      <c r="H176" s="34"/>
      <c r="I176" s="34"/>
      <c r="J176" s="304" t="s">
        <v>932</v>
      </c>
      <c r="K176" s="304"/>
      <c r="L176" s="185" t="s">
        <v>18</v>
      </c>
      <c r="M176" s="185" t="s">
        <v>931</v>
      </c>
      <c r="N176" s="238"/>
      <c r="O176" s="34"/>
    </row>
    <row r="177" spans="1:15" ht="15" customHeight="1">
      <c r="A177" s="34"/>
      <c r="B177" s="184" t="s">
        <v>282</v>
      </c>
      <c r="C177" s="303" t="s">
        <v>283</v>
      </c>
      <c r="D177" s="303"/>
      <c r="E177" s="303"/>
      <c r="F177" s="303"/>
      <c r="G177" s="34"/>
      <c r="H177" s="34"/>
      <c r="I177" s="34"/>
      <c r="J177" s="304" t="s">
        <v>933</v>
      </c>
      <c r="K177" s="304"/>
      <c r="L177" s="185" t="s">
        <v>18</v>
      </c>
      <c r="M177" s="214">
        <f>M186+M187+M188+M189+M190</f>
        <v>220739.19</v>
      </c>
      <c r="N177" s="238"/>
      <c r="O177" s="34"/>
    </row>
    <row r="178" spans="1:15" ht="15" customHeight="1">
      <c r="A178" s="34"/>
      <c r="B178" s="184" t="s">
        <v>290</v>
      </c>
      <c r="C178" s="303" t="s">
        <v>291</v>
      </c>
      <c r="D178" s="303"/>
      <c r="E178" s="303"/>
      <c r="F178" s="303"/>
      <c r="G178" s="34"/>
      <c r="H178" s="34"/>
      <c r="I178" s="34"/>
      <c r="J178" s="304" t="s">
        <v>293</v>
      </c>
      <c r="K178" s="304"/>
      <c r="L178" s="185" t="s">
        <v>18</v>
      </c>
      <c r="M178" s="214" t="str">
        <f>M192</f>
        <v>254,88</v>
      </c>
      <c r="N178" s="238"/>
      <c r="O178" s="34"/>
    </row>
    <row r="179" spans="1:15" ht="15" customHeight="1">
      <c r="A179" s="34"/>
      <c r="B179" s="184" t="s">
        <v>294</v>
      </c>
      <c r="C179" s="303" t="s">
        <v>295</v>
      </c>
      <c r="D179" s="303"/>
      <c r="E179" s="303"/>
      <c r="F179" s="303"/>
      <c r="G179" s="34"/>
      <c r="H179" s="34"/>
      <c r="I179" s="34"/>
      <c r="J179" s="304" t="s">
        <v>297</v>
      </c>
      <c r="K179" s="304"/>
      <c r="L179" s="185" t="s">
        <v>18</v>
      </c>
      <c r="M179" s="214">
        <f>M196+M197+M198+M200</f>
        <v>11436.09</v>
      </c>
      <c r="N179" s="238"/>
      <c r="O179" s="34"/>
    </row>
    <row r="180" spans="1:15" ht="15" customHeight="1">
      <c r="A180" s="34"/>
      <c r="B180" s="184" t="s">
        <v>708</v>
      </c>
      <c r="C180" s="303" t="s">
        <v>709</v>
      </c>
      <c r="D180" s="303"/>
      <c r="E180" s="303"/>
      <c r="F180" s="303"/>
      <c r="G180" s="34"/>
      <c r="H180" s="34"/>
      <c r="I180" s="34"/>
      <c r="J180" s="304" t="s">
        <v>18</v>
      </c>
      <c r="K180" s="304"/>
      <c r="L180" s="185" t="s">
        <v>18</v>
      </c>
      <c r="M180" s="214" t="s">
        <v>18</v>
      </c>
      <c r="N180" s="238"/>
      <c r="O180" s="34"/>
    </row>
    <row r="181" spans="1:15" ht="15" customHeight="1">
      <c r="A181" s="34"/>
      <c r="B181" s="184" t="s">
        <v>298</v>
      </c>
      <c r="C181" s="303" t="s">
        <v>299</v>
      </c>
      <c r="D181" s="303"/>
      <c r="E181" s="303"/>
      <c r="F181" s="303"/>
      <c r="G181" s="34"/>
      <c r="H181" s="34"/>
      <c r="I181" s="34"/>
      <c r="J181" s="304" t="s">
        <v>934</v>
      </c>
      <c r="K181" s="304"/>
      <c r="L181" s="185" t="s">
        <v>18</v>
      </c>
      <c r="M181" s="214" t="str">
        <f>M202</f>
        <v>6.508,18</v>
      </c>
      <c r="N181" s="238"/>
      <c r="O181" s="34"/>
    </row>
    <row r="182" spans="1:15" ht="15" customHeight="1">
      <c r="A182" s="34"/>
      <c r="B182" s="184" t="s">
        <v>302</v>
      </c>
      <c r="C182" s="303" t="s">
        <v>303</v>
      </c>
      <c r="D182" s="303"/>
      <c r="E182" s="303"/>
      <c r="F182" s="303"/>
      <c r="G182" s="34"/>
      <c r="H182" s="34"/>
      <c r="I182" s="34"/>
      <c r="J182" s="304" t="s">
        <v>935</v>
      </c>
      <c r="K182" s="304"/>
      <c r="L182" s="185" t="s">
        <v>18</v>
      </c>
      <c r="M182" s="214">
        <f>M206+M207+M209</f>
        <v>5018.0499999999993</v>
      </c>
      <c r="N182" s="238"/>
      <c r="O182" s="34"/>
    </row>
    <row r="183" spans="1:15" ht="15" customHeight="1">
      <c r="A183" s="34"/>
      <c r="B183" s="184" t="s">
        <v>305</v>
      </c>
      <c r="C183" s="303" t="s">
        <v>306</v>
      </c>
      <c r="D183" s="303"/>
      <c r="E183" s="303"/>
      <c r="F183" s="303"/>
      <c r="G183" s="34"/>
      <c r="H183" s="34"/>
      <c r="I183" s="34"/>
      <c r="J183" s="304" t="s">
        <v>308</v>
      </c>
      <c r="K183" s="304"/>
      <c r="L183" s="185" t="s">
        <v>18</v>
      </c>
      <c r="M183" s="214">
        <f>M185+M211</f>
        <v>3977.29</v>
      </c>
      <c r="N183" s="238"/>
      <c r="O183" s="34"/>
    </row>
    <row r="184" spans="1:15" ht="15" customHeight="1">
      <c r="A184" s="34"/>
      <c r="B184" s="184" t="s">
        <v>309</v>
      </c>
      <c r="C184" s="303" t="s">
        <v>310</v>
      </c>
      <c r="D184" s="303"/>
      <c r="E184" s="303"/>
      <c r="F184" s="303"/>
      <c r="G184" s="34"/>
      <c r="H184" s="34"/>
      <c r="I184" s="34"/>
      <c r="J184" s="304" t="s">
        <v>936</v>
      </c>
      <c r="K184" s="304"/>
      <c r="L184" s="185" t="s">
        <v>18</v>
      </c>
      <c r="M184" s="214">
        <f>M212+M213+M216+M218+M219+M221</f>
        <v>7421.04</v>
      </c>
      <c r="N184" s="238"/>
      <c r="O184" s="34"/>
    </row>
    <row r="185" spans="1:15" ht="15" customHeight="1">
      <c r="A185" s="34"/>
      <c r="B185" s="186" t="s">
        <v>366</v>
      </c>
      <c r="C185" s="302" t="s">
        <v>367</v>
      </c>
      <c r="D185" s="302"/>
      <c r="E185" s="302"/>
      <c r="F185" s="302"/>
      <c r="G185" s="34"/>
      <c r="H185" s="34"/>
      <c r="I185" s="34"/>
      <c r="J185" s="308" t="s">
        <v>18</v>
      </c>
      <c r="K185" s="308"/>
      <c r="L185" s="187" t="s">
        <v>18</v>
      </c>
      <c r="M185" s="86" t="s">
        <v>495</v>
      </c>
      <c r="N185" s="239"/>
      <c r="O185" s="34"/>
    </row>
    <row r="186" spans="1:15" ht="15" customHeight="1">
      <c r="A186" s="34"/>
      <c r="B186" s="186" t="s">
        <v>324</v>
      </c>
      <c r="C186" s="302" t="s">
        <v>325</v>
      </c>
      <c r="D186" s="302"/>
      <c r="E186" s="302"/>
      <c r="F186" s="302"/>
      <c r="G186" s="34"/>
      <c r="H186" s="34"/>
      <c r="I186" s="34"/>
      <c r="J186" s="308" t="s">
        <v>327</v>
      </c>
      <c r="K186" s="308"/>
      <c r="L186" s="187" t="s">
        <v>18</v>
      </c>
      <c r="M186" s="86" t="s">
        <v>326</v>
      </c>
      <c r="N186" s="239"/>
      <c r="O186" s="34"/>
    </row>
    <row r="187" spans="1:15" ht="15" customHeight="1">
      <c r="A187" s="34"/>
      <c r="B187" s="186" t="s">
        <v>328</v>
      </c>
      <c r="C187" s="302" t="s">
        <v>329</v>
      </c>
      <c r="D187" s="302"/>
      <c r="E187" s="302"/>
      <c r="F187" s="302"/>
      <c r="G187" s="34"/>
      <c r="H187" s="34"/>
      <c r="I187" s="34"/>
      <c r="J187" s="308" t="s">
        <v>331</v>
      </c>
      <c r="K187" s="308"/>
      <c r="L187" s="187" t="s">
        <v>18</v>
      </c>
      <c r="M187" s="86" t="s">
        <v>330</v>
      </c>
      <c r="N187" s="239"/>
      <c r="O187" s="34"/>
    </row>
    <row r="188" spans="1:15" ht="15" customHeight="1">
      <c r="A188" s="34"/>
      <c r="B188" s="186" t="s">
        <v>332</v>
      </c>
      <c r="C188" s="302" t="s">
        <v>333</v>
      </c>
      <c r="D188" s="302"/>
      <c r="E188" s="302"/>
      <c r="F188" s="302"/>
      <c r="G188" s="34"/>
      <c r="H188" s="34"/>
      <c r="I188" s="34"/>
      <c r="J188" s="308" t="s">
        <v>335</v>
      </c>
      <c r="K188" s="308"/>
      <c r="L188" s="187" t="s">
        <v>18</v>
      </c>
      <c r="M188" s="86" t="s">
        <v>334</v>
      </c>
      <c r="N188" s="239"/>
      <c r="O188" s="34"/>
    </row>
    <row r="189" spans="1:15" ht="15" customHeight="1">
      <c r="A189" s="34"/>
      <c r="B189" s="186" t="s">
        <v>336</v>
      </c>
      <c r="C189" s="302" t="s">
        <v>337</v>
      </c>
      <c r="D189" s="302"/>
      <c r="E189" s="302"/>
      <c r="F189" s="302"/>
      <c r="G189" s="34"/>
      <c r="H189" s="34"/>
      <c r="I189" s="34"/>
      <c r="J189" s="308" t="s">
        <v>339</v>
      </c>
      <c r="K189" s="308"/>
      <c r="L189" s="187" t="s">
        <v>18</v>
      </c>
      <c r="M189" s="86" t="s">
        <v>338</v>
      </c>
      <c r="N189" s="239"/>
      <c r="O189" s="34"/>
    </row>
    <row r="190" spans="1:15" ht="15" customHeight="1">
      <c r="A190" s="34"/>
      <c r="B190" s="186" t="s">
        <v>336</v>
      </c>
      <c r="C190" s="302" t="s">
        <v>337</v>
      </c>
      <c r="D190" s="302"/>
      <c r="E190" s="302"/>
      <c r="F190" s="302"/>
      <c r="G190" s="34"/>
      <c r="H190" s="34"/>
      <c r="I190" s="34"/>
      <c r="J190" s="308" t="s">
        <v>707</v>
      </c>
      <c r="K190" s="308"/>
      <c r="L190" s="187" t="s">
        <v>18</v>
      </c>
      <c r="M190" s="86" t="s">
        <v>706</v>
      </c>
      <c r="N190" s="239"/>
      <c r="O190" s="34"/>
    </row>
    <row r="191" spans="1:15" ht="15" customHeight="1">
      <c r="A191" s="34"/>
      <c r="B191" s="186" t="s">
        <v>336</v>
      </c>
      <c r="C191" s="302" t="s">
        <v>337</v>
      </c>
      <c r="D191" s="302"/>
      <c r="E191" s="302"/>
      <c r="F191" s="302"/>
      <c r="G191" s="34"/>
      <c r="H191" s="34"/>
      <c r="I191" s="34"/>
      <c r="J191" s="308" t="s">
        <v>18</v>
      </c>
      <c r="K191" s="308"/>
      <c r="L191" s="187" t="s">
        <v>18</v>
      </c>
      <c r="M191" s="86" t="s">
        <v>18</v>
      </c>
      <c r="N191" s="239"/>
      <c r="O191" s="34"/>
    </row>
    <row r="192" spans="1:15" ht="15" customHeight="1">
      <c r="A192" s="34"/>
      <c r="B192" s="186" t="s">
        <v>340</v>
      </c>
      <c r="C192" s="302" t="s">
        <v>341</v>
      </c>
      <c r="D192" s="302"/>
      <c r="E192" s="302"/>
      <c r="F192" s="302"/>
      <c r="G192" s="34"/>
      <c r="H192" s="34"/>
      <c r="I192" s="34"/>
      <c r="J192" s="308" t="s">
        <v>293</v>
      </c>
      <c r="K192" s="308"/>
      <c r="L192" s="187" t="s">
        <v>18</v>
      </c>
      <c r="M192" s="86" t="s">
        <v>292</v>
      </c>
      <c r="N192" s="239"/>
      <c r="O192" s="34"/>
    </row>
    <row r="193" spans="1:15" ht="15" customHeight="1">
      <c r="A193" s="34"/>
      <c r="B193" s="186" t="s">
        <v>937</v>
      </c>
      <c r="C193" s="302" t="s">
        <v>938</v>
      </c>
      <c r="D193" s="302"/>
      <c r="E193" s="302"/>
      <c r="F193" s="302"/>
      <c r="G193" s="34"/>
      <c r="H193" s="34"/>
      <c r="I193" s="34"/>
      <c r="J193" s="308" t="s">
        <v>18</v>
      </c>
      <c r="K193" s="308"/>
      <c r="L193" s="187" t="s">
        <v>18</v>
      </c>
      <c r="M193" s="86" t="s">
        <v>18</v>
      </c>
      <c r="N193" s="239"/>
      <c r="O193" s="34"/>
    </row>
    <row r="194" spans="1:15" ht="15" customHeight="1">
      <c r="A194" s="34"/>
      <c r="B194" s="186" t="s">
        <v>342</v>
      </c>
      <c r="C194" s="302" t="s">
        <v>343</v>
      </c>
      <c r="D194" s="302"/>
      <c r="E194" s="302"/>
      <c r="F194" s="302"/>
      <c r="G194" s="34"/>
      <c r="H194" s="34"/>
      <c r="I194" s="34"/>
      <c r="J194" s="308" t="s">
        <v>18</v>
      </c>
      <c r="K194" s="308"/>
      <c r="L194" s="187" t="s">
        <v>18</v>
      </c>
      <c r="M194" s="86" t="s">
        <v>18</v>
      </c>
      <c r="N194" s="239"/>
      <c r="O194" s="34"/>
    </row>
    <row r="195" spans="1:15" ht="15" customHeight="1">
      <c r="A195" s="34"/>
      <c r="B195" s="186" t="s">
        <v>342</v>
      </c>
      <c r="C195" s="302" t="s">
        <v>343</v>
      </c>
      <c r="D195" s="302"/>
      <c r="E195" s="302"/>
      <c r="F195" s="302"/>
      <c r="G195" s="34"/>
      <c r="H195" s="34"/>
      <c r="I195" s="34"/>
      <c r="J195" s="308" t="s">
        <v>18</v>
      </c>
      <c r="K195" s="308"/>
      <c r="L195" s="187" t="s">
        <v>18</v>
      </c>
      <c r="M195" s="86" t="s">
        <v>18</v>
      </c>
      <c r="N195" s="239"/>
      <c r="O195" s="34"/>
    </row>
    <row r="196" spans="1:15" ht="15" customHeight="1">
      <c r="A196" s="34"/>
      <c r="B196" s="186" t="s">
        <v>344</v>
      </c>
      <c r="C196" s="302" t="s">
        <v>345</v>
      </c>
      <c r="D196" s="302"/>
      <c r="E196" s="302"/>
      <c r="F196" s="302"/>
      <c r="G196" s="34"/>
      <c r="H196" s="34"/>
      <c r="I196" s="34"/>
      <c r="J196" s="308" t="s">
        <v>346</v>
      </c>
      <c r="K196" s="308"/>
      <c r="L196" s="187" t="s">
        <v>18</v>
      </c>
      <c r="M196" s="86" t="s">
        <v>346</v>
      </c>
      <c r="N196" s="239"/>
      <c r="O196" s="34"/>
    </row>
    <row r="197" spans="1:15" ht="15" customHeight="1">
      <c r="A197" s="34"/>
      <c r="B197" s="186" t="s">
        <v>347</v>
      </c>
      <c r="C197" s="302" t="s">
        <v>348</v>
      </c>
      <c r="D197" s="302"/>
      <c r="E197" s="302"/>
      <c r="F197" s="302"/>
      <c r="G197" s="34"/>
      <c r="H197" s="34"/>
      <c r="I197" s="34"/>
      <c r="J197" s="308" t="s">
        <v>350</v>
      </c>
      <c r="K197" s="308"/>
      <c r="L197" s="187" t="s">
        <v>18</v>
      </c>
      <c r="M197" s="86" t="s">
        <v>349</v>
      </c>
      <c r="N197" s="239"/>
      <c r="O197" s="34"/>
    </row>
    <row r="198" spans="1:15" ht="15" customHeight="1">
      <c r="A198" s="34"/>
      <c r="B198" s="186" t="s">
        <v>351</v>
      </c>
      <c r="C198" s="302" t="s">
        <v>352</v>
      </c>
      <c r="D198" s="302"/>
      <c r="E198" s="302"/>
      <c r="F198" s="302"/>
      <c r="G198" s="34"/>
      <c r="H198" s="34"/>
      <c r="I198" s="34"/>
      <c r="J198" s="308" t="s">
        <v>353</v>
      </c>
      <c r="K198" s="308"/>
      <c r="L198" s="187" t="s">
        <v>18</v>
      </c>
      <c r="M198" s="86" t="s">
        <v>353</v>
      </c>
      <c r="N198" s="239"/>
      <c r="O198" s="34"/>
    </row>
    <row r="199" spans="1:15" ht="15" customHeight="1">
      <c r="A199" s="34"/>
      <c r="B199" s="186" t="s">
        <v>939</v>
      </c>
      <c r="C199" s="302" t="s">
        <v>940</v>
      </c>
      <c r="D199" s="302"/>
      <c r="E199" s="302"/>
      <c r="F199" s="302"/>
      <c r="G199" s="34"/>
      <c r="H199" s="34"/>
      <c r="I199" s="34"/>
      <c r="J199" s="308" t="s">
        <v>18</v>
      </c>
      <c r="K199" s="308"/>
      <c r="L199" s="187" t="s">
        <v>18</v>
      </c>
      <c r="M199" s="86" t="s">
        <v>18</v>
      </c>
      <c r="N199" s="239"/>
      <c r="O199" s="34"/>
    </row>
    <row r="200" spans="1:15" ht="13.5" customHeight="1">
      <c r="A200" s="34"/>
      <c r="B200" s="186" t="s">
        <v>354</v>
      </c>
      <c r="C200" s="302" t="s">
        <v>355</v>
      </c>
      <c r="D200" s="302"/>
      <c r="E200" s="302"/>
      <c r="F200" s="302"/>
      <c r="G200" s="34"/>
      <c r="H200" s="34"/>
      <c r="I200" s="34"/>
      <c r="J200" s="308" t="s">
        <v>356</v>
      </c>
      <c r="K200" s="308"/>
      <c r="L200" s="187" t="s">
        <v>18</v>
      </c>
      <c r="M200" s="86" t="s">
        <v>356</v>
      </c>
      <c r="N200" s="239"/>
      <c r="O200" s="34"/>
    </row>
    <row r="201" spans="1:15" ht="14.25" customHeight="1">
      <c r="A201" s="34"/>
      <c r="B201" s="186" t="s">
        <v>715</v>
      </c>
      <c r="C201" s="302" t="s">
        <v>716</v>
      </c>
      <c r="D201" s="302"/>
      <c r="E201" s="302"/>
      <c r="F201" s="302"/>
      <c r="G201" s="34"/>
      <c r="H201" s="34"/>
      <c r="I201" s="34"/>
      <c r="J201" s="308" t="s">
        <v>18</v>
      </c>
      <c r="K201" s="308"/>
      <c r="L201" s="187" t="s">
        <v>18</v>
      </c>
      <c r="M201" s="86" t="s">
        <v>18</v>
      </c>
      <c r="N201" s="239"/>
      <c r="O201" s="34"/>
    </row>
    <row r="202" spans="1:15" ht="12" customHeight="1">
      <c r="A202" s="34"/>
      <c r="B202" s="186" t="s">
        <v>357</v>
      </c>
      <c r="C202" s="302" t="s">
        <v>358</v>
      </c>
      <c r="D202" s="302"/>
      <c r="E202" s="302"/>
      <c r="F202" s="302"/>
      <c r="G202" s="34"/>
      <c r="H202" s="34"/>
      <c r="I202" s="34"/>
      <c r="J202" s="308" t="s">
        <v>301</v>
      </c>
      <c r="K202" s="308"/>
      <c r="L202" s="187" t="s">
        <v>18</v>
      </c>
      <c r="M202" s="86" t="s">
        <v>300</v>
      </c>
      <c r="N202" s="239"/>
      <c r="O202" s="34"/>
    </row>
    <row r="203" spans="1:15" ht="18" customHeight="1">
      <c r="A203" s="34"/>
      <c r="B203" s="186" t="s">
        <v>359</v>
      </c>
      <c r="C203" s="302" t="s">
        <v>941</v>
      </c>
      <c r="D203" s="302"/>
      <c r="E203" s="302"/>
      <c r="F203" s="302"/>
      <c r="G203" s="34"/>
      <c r="H203" s="34"/>
      <c r="I203" s="34"/>
      <c r="J203" s="308" t="s">
        <v>18</v>
      </c>
      <c r="K203" s="308"/>
      <c r="L203" s="187" t="s">
        <v>18</v>
      </c>
      <c r="M203" s="86" t="s">
        <v>18</v>
      </c>
      <c r="N203" s="239"/>
      <c r="O203" s="34"/>
    </row>
    <row r="204" spans="1:15" ht="15" customHeight="1">
      <c r="A204" s="34"/>
      <c r="B204" s="186" t="s">
        <v>359</v>
      </c>
      <c r="C204" s="302" t="s">
        <v>717</v>
      </c>
      <c r="D204" s="302"/>
      <c r="E204" s="302"/>
      <c r="F204" s="302"/>
      <c r="G204" s="34"/>
      <c r="H204" s="34"/>
      <c r="I204" s="34"/>
      <c r="J204" s="308" t="s">
        <v>710</v>
      </c>
      <c r="K204" s="308"/>
      <c r="L204" s="187" t="s">
        <v>18</v>
      </c>
      <c r="M204" s="86" t="s">
        <v>18</v>
      </c>
      <c r="N204" s="239"/>
      <c r="O204" s="34"/>
    </row>
    <row r="205" spans="1:15" ht="15" customHeight="1">
      <c r="A205" s="34"/>
      <c r="B205" s="186" t="s">
        <v>497</v>
      </c>
      <c r="C205" s="302" t="s">
        <v>498</v>
      </c>
      <c r="D205" s="302"/>
      <c r="E205" s="302"/>
      <c r="F205" s="302"/>
      <c r="G205" s="34"/>
      <c r="H205" s="34"/>
      <c r="I205" s="34"/>
      <c r="J205" s="308" t="s">
        <v>18</v>
      </c>
      <c r="K205" s="308"/>
      <c r="L205" s="187" t="s">
        <v>18</v>
      </c>
      <c r="M205" s="86" t="s">
        <v>18</v>
      </c>
      <c r="N205" s="239"/>
      <c r="O205" s="34"/>
    </row>
    <row r="206" spans="1:15" ht="15" customHeight="1">
      <c r="A206" s="34"/>
      <c r="B206" s="186" t="s">
        <v>360</v>
      </c>
      <c r="C206" s="302" t="s">
        <v>361</v>
      </c>
      <c r="D206" s="302"/>
      <c r="E206" s="302"/>
      <c r="F206" s="302"/>
      <c r="G206" s="34"/>
      <c r="H206" s="34"/>
      <c r="I206" s="34"/>
      <c r="J206" s="308" t="s">
        <v>362</v>
      </c>
      <c r="K206" s="308"/>
      <c r="L206" s="187" t="s">
        <v>18</v>
      </c>
      <c r="M206" s="86" t="s">
        <v>362</v>
      </c>
      <c r="N206" s="239"/>
      <c r="O206" s="34"/>
    </row>
    <row r="207" spans="1:15" ht="15" customHeight="1">
      <c r="A207" s="34"/>
      <c r="B207" s="186" t="s">
        <v>360</v>
      </c>
      <c r="C207" s="302" t="s">
        <v>361</v>
      </c>
      <c r="D207" s="302"/>
      <c r="E207" s="302"/>
      <c r="F207" s="302"/>
      <c r="G207" s="34"/>
      <c r="H207" s="34"/>
      <c r="I207" s="34"/>
      <c r="J207" s="308" t="s">
        <v>712</v>
      </c>
      <c r="K207" s="308"/>
      <c r="L207" s="187" t="s">
        <v>18</v>
      </c>
      <c r="M207" s="86" t="s">
        <v>711</v>
      </c>
      <c r="N207" s="239"/>
      <c r="O207" s="34"/>
    </row>
    <row r="208" spans="1:15" ht="15" customHeight="1">
      <c r="A208" s="34"/>
      <c r="B208" s="186" t="s">
        <v>942</v>
      </c>
      <c r="C208" s="302" t="s">
        <v>943</v>
      </c>
      <c r="D208" s="302"/>
      <c r="E208" s="302"/>
      <c r="F208" s="302"/>
      <c r="G208" s="34"/>
      <c r="H208" s="34"/>
      <c r="I208" s="34"/>
      <c r="J208" s="308" t="s">
        <v>18</v>
      </c>
      <c r="K208" s="308"/>
      <c r="L208" s="187" t="s">
        <v>18</v>
      </c>
      <c r="M208" s="86" t="s">
        <v>18</v>
      </c>
      <c r="N208" s="239"/>
      <c r="O208" s="34"/>
    </row>
    <row r="209" spans="1:15" ht="15" customHeight="1">
      <c r="A209" s="34"/>
      <c r="B209" s="186" t="s">
        <v>363</v>
      </c>
      <c r="C209" s="302" t="s">
        <v>364</v>
      </c>
      <c r="D209" s="302"/>
      <c r="E209" s="302"/>
      <c r="F209" s="302"/>
      <c r="G209" s="34"/>
      <c r="H209" s="34"/>
      <c r="I209" s="34"/>
      <c r="J209" s="308" t="s">
        <v>365</v>
      </c>
      <c r="K209" s="308"/>
      <c r="L209" s="187" t="s">
        <v>18</v>
      </c>
      <c r="M209" s="86" t="s">
        <v>365</v>
      </c>
      <c r="N209" s="239"/>
      <c r="O209" s="34"/>
    </row>
    <row r="210" spans="1:15" ht="15" customHeight="1">
      <c r="A210" s="34"/>
      <c r="B210" s="186" t="s">
        <v>944</v>
      </c>
      <c r="C210" s="302" t="s">
        <v>945</v>
      </c>
      <c r="D210" s="302"/>
      <c r="E210" s="302"/>
      <c r="F210" s="302"/>
      <c r="G210" s="34"/>
      <c r="H210" s="34"/>
      <c r="I210" s="34"/>
      <c r="J210" s="308" t="s">
        <v>18</v>
      </c>
      <c r="K210" s="308"/>
      <c r="L210" s="187" t="s">
        <v>18</v>
      </c>
      <c r="M210" s="86" t="s">
        <v>18</v>
      </c>
      <c r="N210" s="239"/>
      <c r="O210" s="34"/>
    </row>
    <row r="211" spans="1:15" ht="15" customHeight="1">
      <c r="A211" s="34"/>
      <c r="B211" s="186" t="s">
        <v>366</v>
      </c>
      <c r="C211" s="302" t="s">
        <v>367</v>
      </c>
      <c r="D211" s="302"/>
      <c r="E211" s="302"/>
      <c r="F211" s="302"/>
      <c r="G211" s="34"/>
      <c r="H211" s="34"/>
      <c r="I211" s="34"/>
      <c r="J211" s="308" t="s">
        <v>308</v>
      </c>
      <c r="K211" s="308"/>
      <c r="L211" s="187" t="s">
        <v>18</v>
      </c>
      <c r="M211" s="86" t="s">
        <v>307</v>
      </c>
      <c r="N211" s="239"/>
      <c r="O211" s="34"/>
    </row>
    <row r="212" spans="1:15" ht="15" customHeight="1">
      <c r="A212" s="34"/>
      <c r="B212" s="186" t="s">
        <v>368</v>
      </c>
      <c r="C212" s="302" t="s">
        <v>369</v>
      </c>
      <c r="D212" s="302"/>
      <c r="E212" s="302"/>
      <c r="F212" s="302"/>
      <c r="G212" s="34"/>
      <c r="H212" s="34"/>
      <c r="I212" s="34"/>
      <c r="J212" s="308" t="s">
        <v>371</v>
      </c>
      <c r="K212" s="308"/>
      <c r="L212" s="187" t="s">
        <v>18</v>
      </c>
      <c r="M212" s="86" t="s">
        <v>370</v>
      </c>
      <c r="N212" s="239"/>
      <c r="O212" s="34"/>
    </row>
    <row r="213" spans="1:15" ht="15" customHeight="1">
      <c r="A213" s="34"/>
      <c r="B213" s="186" t="s">
        <v>368</v>
      </c>
      <c r="C213" s="302" t="s">
        <v>369</v>
      </c>
      <c r="D213" s="302"/>
      <c r="E213" s="302"/>
      <c r="F213" s="302"/>
      <c r="G213" s="34"/>
      <c r="H213" s="34"/>
      <c r="I213" s="34"/>
      <c r="J213" s="308" t="s">
        <v>18</v>
      </c>
      <c r="K213" s="308"/>
      <c r="L213" s="187" t="s">
        <v>18</v>
      </c>
      <c r="M213" s="86" t="s">
        <v>718</v>
      </c>
      <c r="N213" s="239"/>
      <c r="O213" s="34"/>
    </row>
    <row r="214" spans="1:15" ht="15" customHeight="1">
      <c r="A214" s="34"/>
      <c r="B214" s="186" t="s">
        <v>368</v>
      </c>
      <c r="C214" s="302" t="s">
        <v>369</v>
      </c>
      <c r="D214" s="302"/>
      <c r="E214" s="302"/>
      <c r="F214" s="302"/>
      <c r="G214" s="34"/>
      <c r="H214" s="34"/>
      <c r="I214" s="34"/>
      <c r="J214" s="308" t="s">
        <v>18</v>
      </c>
      <c r="K214" s="308"/>
      <c r="L214" s="187" t="s">
        <v>18</v>
      </c>
      <c r="M214" s="86" t="s">
        <v>18</v>
      </c>
      <c r="N214" s="239"/>
      <c r="O214" s="34"/>
    </row>
    <row r="215" spans="1:15" ht="15" customHeight="1">
      <c r="A215" s="34"/>
      <c r="B215" s="186" t="s">
        <v>368</v>
      </c>
      <c r="C215" s="302" t="s">
        <v>369</v>
      </c>
      <c r="D215" s="302"/>
      <c r="E215" s="302"/>
      <c r="F215" s="302"/>
      <c r="G215" s="34"/>
      <c r="H215" s="34"/>
      <c r="I215" s="34"/>
      <c r="J215" s="308" t="s">
        <v>719</v>
      </c>
      <c r="K215" s="308"/>
      <c r="L215" s="187" t="s">
        <v>18</v>
      </c>
      <c r="M215" s="86" t="s">
        <v>18</v>
      </c>
      <c r="N215" s="239"/>
      <c r="O215" s="34"/>
    </row>
    <row r="216" spans="1:15" ht="15" customHeight="1">
      <c r="A216" s="34"/>
      <c r="B216" s="186" t="s">
        <v>372</v>
      </c>
      <c r="C216" s="302" t="s">
        <v>373</v>
      </c>
      <c r="D216" s="302"/>
      <c r="E216" s="302"/>
      <c r="F216" s="302"/>
      <c r="G216" s="34"/>
      <c r="H216" s="34"/>
      <c r="I216" s="34"/>
      <c r="J216" s="308" t="s">
        <v>374</v>
      </c>
      <c r="K216" s="308"/>
      <c r="L216" s="187" t="s">
        <v>18</v>
      </c>
      <c r="M216" s="86" t="s">
        <v>374</v>
      </c>
      <c r="N216" s="239"/>
      <c r="O216" s="34"/>
    </row>
    <row r="217" spans="1:15" ht="15" customHeight="1">
      <c r="A217" s="34"/>
      <c r="B217" s="186" t="s">
        <v>372</v>
      </c>
      <c r="C217" s="302" t="s">
        <v>373</v>
      </c>
      <c r="D217" s="302"/>
      <c r="E217" s="302"/>
      <c r="F217" s="302"/>
      <c r="G217" s="34"/>
      <c r="H217" s="34"/>
      <c r="I217" s="34"/>
      <c r="J217" s="308" t="s">
        <v>496</v>
      </c>
      <c r="K217" s="308"/>
      <c r="L217" s="187" t="s">
        <v>18</v>
      </c>
      <c r="M217" s="86" t="s">
        <v>18</v>
      </c>
      <c r="N217" s="239"/>
      <c r="O217" s="34"/>
    </row>
    <row r="218" spans="1:15" ht="15" customHeight="1">
      <c r="A218" s="34"/>
      <c r="B218" s="186" t="s">
        <v>375</v>
      </c>
      <c r="C218" s="302" t="s">
        <v>376</v>
      </c>
      <c r="D218" s="302"/>
      <c r="E218" s="302"/>
      <c r="F218" s="302"/>
      <c r="G218" s="34"/>
      <c r="H218" s="34"/>
      <c r="I218" s="34"/>
      <c r="J218" s="308" t="s">
        <v>378</v>
      </c>
      <c r="K218" s="308"/>
      <c r="L218" s="187" t="s">
        <v>18</v>
      </c>
      <c r="M218" s="86">
        <v>696.72</v>
      </c>
      <c r="N218" s="239"/>
      <c r="O218" s="34"/>
    </row>
    <row r="219" spans="1:15" ht="15" customHeight="1">
      <c r="A219" s="34"/>
      <c r="B219" s="186" t="s">
        <v>379</v>
      </c>
      <c r="C219" s="302" t="s">
        <v>380</v>
      </c>
      <c r="D219" s="302"/>
      <c r="E219" s="302"/>
      <c r="F219" s="302"/>
      <c r="G219" s="34"/>
      <c r="H219" s="34"/>
      <c r="I219" s="34"/>
      <c r="J219" s="308" t="s">
        <v>382</v>
      </c>
      <c r="K219" s="308"/>
      <c r="L219" s="187" t="s">
        <v>18</v>
      </c>
      <c r="M219" s="86" t="s">
        <v>381</v>
      </c>
      <c r="N219" s="239"/>
      <c r="O219" s="34"/>
    </row>
    <row r="220" spans="1:15" ht="15" customHeight="1">
      <c r="A220" s="34"/>
      <c r="B220" s="186" t="s">
        <v>379</v>
      </c>
      <c r="C220" s="302" t="s">
        <v>380</v>
      </c>
      <c r="D220" s="302"/>
      <c r="E220" s="302"/>
      <c r="F220" s="302"/>
      <c r="G220" s="34"/>
      <c r="H220" s="34"/>
      <c r="I220" s="34"/>
      <c r="J220" s="308" t="s">
        <v>18</v>
      </c>
      <c r="K220" s="308"/>
      <c r="L220" s="187" t="s">
        <v>18</v>
      </c>
      <c r="M220" s="86" t="s">
        <v>18</v>
      </c>
      <c r="N220" s="239"/>
      <c r="O220" s="34"/>
    </row>
    <row r="221" spans="1:15" ht="15" customHeight="1">
      <c r="A221" s="34"/>
      <c r="B221" s="186" t="s">
        <v>379</v>
      </c>
      <c r="C221" s="302" t="s">
        <v>380</v>
      </c>
      <c r="D221" s="302"/>
      <c r="E221" s="302"/>
      <c r="F221" s="302"/>
      <c r="G221" s="34"/>
      <c r="H221" s="34"/>
      <c r="I221" s="34"/>
      <c r="J221" s="308" t="s">
        <v>720</v>
      </c>
      <c r="K221" s="308"/>
      <c r="L221" s="187" t="s">
        <v>18</v>
      </c>
      <c r="M221" s="86" t="s">
        <v>720</v>
      </c>
      <c r="N221" s="239"/>
      <c r="O221" s="34"/>
    </row>
    <row r="222" spans="1:15" ht="15" customHeight="1">
      <c r="A222" s="34"/>
      <c r="B222" s="184" t="s">
        <v>383</v>
      </c>
      <c r="C222" s="303" t="s">
        <v>384</v>
      </c>
      <c r="D222" s="303"/>
      <c r="E222" s="303"/>
      <c r="F222" s="303"/>
      <c r="G222" s="34"/>
      <c r="H222" s="34"/>
      <c r="I222" s="34"/>
      <c r="J222" s="304" t="s">
        <v>61</v>
      </c>
      <c r="K222" s="304"/>
      <c r="L222" s="185" t="s">
        <v>18</v>
      </c>
      <c r="M222" s="185" t="s">
        <v>946</v>
      </c>
      <c r="N222" s="238"/>
      <c r="O222" s="34"/>
    </row>
    <row r="223" spans="1:15" ht="15" customHeight="1">
      <c r="A223" s="34"/>
      <c r="B223" s="184" t="s">
        <v>385</v>
      </c>
      <c r="C223" s="303" t="s">
        <v>384</v>
      </c>
      <c r="D223" s="303"/>
      <c r="E223" s="303"/>
      <c r="F223" s="303"/>
      <c r="G223" s="34"/>
      <c r="H223" s="34"/>
      <c r="I223" s="34"/>
      <c r="J223" s="304" t="s">
        <v>61</v>
      </c>
      <c r="K223" s="304"/>
      <c r="L223" s="185" t="s">
        <v>18</v>
      </c>
      <c r="M223" s="185" t="s">
        <v>946</v>
      </c>
      <c r="N223" s="238"/>
      <c r="O223" s="34"/>
    </row>
    <row r="224" spans="1:15" ht="15" customHeight="1">
      <c r="A224" s="34"/>
      <c r="B224" s="186" t="s">
        <v>500</v>
      </c>
      <c r="C224" s="302" t="s">
        <v>501</v>
      </c>
      <c r="D224" s="302"/>
      <c r="E224" s="302"/>
      <c r="F224" s="302"/>
      <c r="G224" s="34"/>
      <c r="H224" s="34"/>
      <c r="I224" s="34"/>
      <c r="J224" s="308" t="s">
        <v>61</v>
      </c>
      <c r="K224" s="308"/>
      <c r="L224" s="187" t="s">
        <v>18</v>
      </c>
      <c r="M224" s="86" t="s">
        <v>570</v>
      </c>
      <c r="N224" s="239"/>
      <c r="O224" s="34"/>
    </row>
    <row r="225" spans="1:15" ht="15" customHeight="1">
      <c r="A225" s="34"/>
      <c r="B225" s="186" t="s">
        <v>947</v>
      </c>
      <c r="C225" s="302" t="s">
        <v>948</v>
      </c>
      <c r="D225" s="302"/>
      <c r="E225" s="302"/>
      <c r="F225" s="302"/>
      <c r="G225" s="34"/>
      <c r="H225" s="34"/>
      <c r="I225" s="34"/>
      <c r="J225" s="308" t="s">
        <v>18</v>
      </c>
      <c r="K225" s="308"/>
      <c r="L225" s="187" t="s">
        <v>18</v>
      </c>
      <c r="M225" s="86" t="s">
        <v>18</v>
      </c>
      <c r="N225" s="239"/>
      <c r="O225" s="34"/>
    </row>
    <row r="226" spans="1:15" ht="15" customHeight="1">
      <c r="A226" s="34"/>
      <c r="B226" s="186" t="s">
        <v>500</v>
      </c>
      <c r="C226" s="302" t="s">
        <v>501</v>
      </c>
      <c r="D226" s="302"/>
      <c r="E226" s="302"/>
      <c r="F226" s="302"/>
      <c r="G226" s="34"/>
      <c r="H226" s="34"/>
      <c r="I226" s="34"/>
      <c r="J226" s="308" t="s">
        <v>18</v>
      </c>
      <c r="K226" s="308"/>
      <c r="L226" s="187" t="s">
        <v>18</v>
      </c>
      <c r="M226" s="86" t="s">
        <v>499</v>
      </c>
      <c r="N226" s="239"/>
      <c r="O226" s="34"/>
    </row>
    <row r="227" spans="1:15" ht="15" customHeight="1">
      <c r="A227" s="34"/>
      <c r="B227" s="186" t="s">
        <v>500</v>
      </c>
      <c r="C227" s="302" t="s">
        <v>501</v>
      </c>
      <c r="D227" s="302"/>
      <c r="E227" s="302"/>
      <c r="F227" s="302"/>
      <c r="G227" s="34"/>
      <c r="H227" s="34"/>
      <c r="I227" s="34"/>
      <c r="J227" s="308" t="s">
        <v>18</v>
      </c>
      <c r="K227" s="308"/>
      <c r="L227" s="187" t="s">
        <v>18</v>
      </c>
      <c r="M227" s="187" t="s">
        <v>18</v>
      </c>
      <c r="N227" s="239"/>
      <c r="O227" s="34"/>
    </row>
    <row r="228" spans="1:15" ht="13.5" customHeight="1">
      <c r="A228" s="34"/>
      <c r="B228" s="184" t="s">
        <v>386</v>
      </c>
      <c r="C228" s="303" t="s">
        <v>387</v>
      </c>
      <c r="D228" s="303"/>
      <c r="E228" s="303"/>
      <c r="F228" s="303"/>
      <c r="G228" s="34"/>
      <c r="H228" s="34"/>
      <c r="I228" s="34"/>
      <c r="J228" s="304" t="s">
        <v>949</v>
      </c>
      <c r="K228" s="304"/>
      <c r="L228" s="185" t="s">
        <v>18</v>
      </c>
      <c r="M228" s="214">
        <v>7882.75</v>
      </c>
      <c r="N228" s="238"/>
      <c r="O228" s="34"/>
    </row>
    <row r="229" spans="1:15" s="45" customFormat="1" ht="18" customHeight="1">
      <c r="A229" s="42"/>
      <c r="B229" s="84" t="s">
        <v>723</v>
      </c>
      <c r="C229" s="275" t="s">
        <v>724</v>
      </c>
      <c r="D229" s="275"/>
      <c r="E229" s="275"/>
      <c r="F229" s="275"/>
      <c r="G229" s="42"/>
      <c r="H229" s="42"/>
      <c r="I229" s="42"/>
      <c r="J229" s="276" t="s">
        <v>725</v>
      </c>
      <c r="K229" s="276"/>
      <c r="L229" s="85" t="s">
        <v>18</v>
      </c>
      <c r="M229" s="85" t="str">
        <f>M238</f>
        <v>266,00</v>
      </c>
      <c r="N229" s="241"/>
      <c r="O229" s="42"/>
    </row>
    <row r="230" spans="1:15" s="45" customFormat="1" ht="12" customHeight="1">
      <c r="A230" s="42"/>
      <c r="B230" s="84" t="s">
        <v>390</v>
      </c>
      <c r="C230" s="275" t="s">
        <v>391</v>
      </c>
      <c r="D230" s="275"/>
      <c r="E230" s="275"/>
      <c r="F230" s="275"/>
      <c r="G230" s="42"/>
      <c r="H230" s="42"/>
      <c r="I230" s="42"/>
      <c r="J230" s="276" t="s">
        <v>392</v>
      </c>
      <c r="K230" s="276"/>
      <c r="L230" s="85" t="s">
        <v>18</v>
      </c>
      <c r="M230" s="85">
        <f>M239+M240</f>
        <v>2151.4699999999998</v>
      </c>
      <c r="N230" s="241"/>
      <c r="O230" s="42"/>
    </row>
    <row r="231" spans="1:15" s="45" customFormat="1" ht="21.75" customHeight="1">
      <c r="A231" s="42"/>
      <c r="B231" s="84" t="s">
        <v>393</v>
      </c>
      <c r="C231" s="275" t="s">
        <v>394</v>
      </c>
      <c r="D231" s="275"/>
      <c r="E231" s="275"/>
      <c r="F231" s="275"/>
      <c r="G231" s="42"/>
      <c r="H231" s="42"/>
      <c r="I231" s="42"/>
      <c r="J231" s="276" t="s">
        <v>950</v>
      </c>
      <c r="K231" s="276"/>
      <c r="L231" s="85" t="s">
        <v>18</v>
      </c>
      <c r="M231" s="219">
        <f>M241+M243+M244+M245</f>
        <v>2614.98</v>
      </c>
      <c r="N231" s="241"/>
      <c r="O231" s="42"/>
    </row>
    <row r="232" spans="1:15" s="45" customFormat="1" ht="15" customHeight="1">
      <c r="A232" s="42"/>
      <c r="B232" s="84" t="s">
        <v>397</v>
      </c>
      <c r="C232" s="275" t="s">
        <v>398</v>
      </c>
      <c r="D232" s="275"/>
      <c r="E232" s="275"/>
      <c r="F232" s="275"/>
      <c r="G232" s="42"/>
      <c r="H232" s="42"/>
      <c r="I232" s="42"/>
      <c r="J232" s="276" t="s">
        <v>399</v>
      </c>
      <c r="K232" s="276"/>
      <c r="L232" s="85" t="s">
        <v>18</v>
      </c>
      <c r="M232" s="85" t="str">
        <f>M246</f>
        <v>53,09</v>
      </c>
      <c r="N232" s="241"/>
      <c r="O232" s="42"/>
    </row>
    <row r="233" spans="1:15" s="45" customFormat="1" ht="15" customHeight="1">
      <c r="A233" s="42"/>
      <c r="B233" s="84" t="s">
        <v>400</v>
      </c>
      <c r="C233" s="275" t="s">
        <v>401</v>
      </c>
      <c r="D233" s="275"/>
      <c r="E233" s="275"/>
      <c r="F233" s="275"/>
      <c r="G233" s="42"/>
      <c r="H233" s="42"/>
      <c r="I233" s="42"/>
      <c r="J233" s="276" t="s">
        <v>743</v>
      </c>
      <c r="K233" s="276"/>
      <c r="L233" s="85" t="s">
        <v>18</v>
      </c>
      <c r="M233" s="220" t="str">
        <f>M235</f>
        <v>82,95</v>
      </c>
      <c r="N233" s="241"/>
      <c r="O233" s="42"/>
    </row>
    <row r="234" spans="1:15" s="45" customFormat="1" ht="15" customHeight="1">
      <c r="A234" s="42"/>
      <c r="B234" s="84" t="s">
        <v>402</v>
      </c>
      <c r="C234" s="275" t="s">
        <v>387</v>
      </c>
      <c r="D234" s="275"/>
      <c r="E234" s="275"/>
      <c r="F234" s="275"/>
      <c r="G234" s="42"/>
      <c r="H234" s="42"/>
      <c r="I234" s="42"/>
      <c r="J234" s="276" t="s">
        <v>951</v>
      </c>
      <c r="K234" s="276"/>
      <c r="L234" s="85" t="s">
        <v>18</v>
      </c>
      <c r="M234" s="221">
        <f>M248+M249+M236+M237</f>
        <v>2714.2599999999998</v>
      </c>
      <c r="N234" s="241"/>
      <c r="O234" s="42"/>
    </row>
    <row r="235" spans="1:15" s="45" customFormat="1" ht="15" customHeight="1">
      <c r="A235" s="42"/>
      <c r="B235" s="215" t="s">
        <v>416</v>
      </c>
      <c r="C235" s="314" t="s">
        <v>417</v>
      </c>
      <c r="D235" s="314"/>
      <c r="E235" s="314"/>
      <c r="F235" s="314"/>
      <c r="G235" s="42"/>
      <c r="H235" s="42"/>
      <c r="I235" s="42"/>
      <c r="J235" s="313" t="s">
        <v>18</v>
      </c>
      <c r="K235" s="313"/>
      <c r="L235" s="86" t="s">
        <v>18</v>
      </c>
      <c r="M235" s="86" t="s">
        <v>731</v>
      </c>
      <c r="N235" s="242"/>
      <c r="O235" s="42"/>
    </row>
    <row r="236" spans="1:15" s="45" customFormat="1" ht="15" customHeight="1">
      <c r="A236" s="42"/>
      <c r="B236" s="215" t="s">
        <v>421</v>
      </c>
      <c r="C236" s="314" t="s">
        <v>781</v>
      </c>
      <c r="D236" s="314"/>
      <c r="E236" s="314"/>
      <c r="F236" s="314"/>
      <c r="G236" s="42"/>
      <c r="H236" s="42"/>
      <c r="I236" s="42"/>
      <c r="J236" s="313" t="s">
        <v>18</v>
      </c>
      <c r="K236" s="313"/>
      <c r="L236" s="86" t="s">
        <v>18</v>
      </c>
      <c r="M236" s="86" t="s">
        <v>73</v>
      </c>
      <c r="N236" s="242"/>
      <c r="O236" s="42"/>
    </row>
    <row r="237" spans="1:15" s="45" customFormat="1" ht="15" customHeight="1">
      <c r="A237" s="42"/>
      <c r="B237" s="215" t="s">
        <v>421</v>
      </c>
      <c r="C237" s="314" t="s">
        <v>387</v>
      </c>
      <c r="D237" s="314"/>
      <c r="E237" s="314"/>
      <c r="F237" s="314"/>
      <c r="G237" s="42"/>
      <c r="H237" s="42"/>
      <c r="I237" s="42"/>
      <c r="J237" s="313" t="s">
        <v>733</v>
      </c>
      <c r="K237" s="313"/>
      <c r="L237" s="86" t="s">
        <v>18</v>
      </c>
      <c r="M237" s="86" t="s">
        <v>732</v>
      </c>
      <c r="N237" s="242"/>
      <c r="O237" s="42"/>
    </row>
    <row r="238" spans="1:15" s="45" customFormat="1" ht="15" customHeight="1">
      <c r="A238" s="42"/>
      <c r="B238" s="215" t="s">
        <v>738</v>
      </c>
      <c r="C238" s="314" t="s">
        <v>739</v>
      </c>
      <c r="D238" s="314"/>
      <c r="E238" s="314"/>
      <c r="F238" s="314"/>
      <c r="G238" s="42"/>
      <c r="H238" s="42"/>
      <c r="I238" s="42"/>
      <c r="J238" s="313" t="s">
        <v>725</v>
      </c>
      <c r="K238" s="313"/>
      <c r="L238" s="86" t="s">
        <v>18</v>
      </c>
      <c r="M238" s="86" t="s">
        <v>277</v>
      </c>
      <c r="N238" s="242"/>
      <c r="O238" s="42"/>
    </row>
    <row r="239" spans="1:15" s="45" customFormat="1" ht="15" customHeight="1">
      <c r="A239" s="42"/>
      <c r="B239" s="215" t="s">
        <v>405</v>
      </c>
      <c r="C239" s="314" t="s">
        <v>406</v>
      </c>
      <c r="D239" s="314"/>
      <c r="E239" s="314"/>
      <c r="F239" s="314"/>
      <c r="G239" s="42"/>
      <c r="H239" s="42"/>
      <c r="I239" s="42"/>
      <c r="J239" s="313" t="s">
        <v>407</v>
      </c>
      <c r="K239" s="313"/>
      <c r="L239" s="86" t="s">
        <v>18</v>
      </c>
      <c r="M239" s="86" t="s">
        <v>407</v>
      </c>
      <c r="N239" s="242"/>
      <c r="O239" s="42"/>
    </row>
    <row r="240" spans="1:15" s="45" customFormat="1" ht="15" customHeight="1">
      <c r="A240" s="42"/>
      <c r="B240" s="215" t="s">
        <v>408</v>
      </c>
      <c r="C240" s="314" t="s">
        <v>409</v>
      </c>
      <c r="D240" s="314"/>
      <c r="E240" s="314"/>
      <c r="F240" s="314"/>
      <c r="G240" s="42"/>
      <c r="H240" s="42"/>
      <c r="I240" s="42"/>
      <c r="J240" s="313" t="s">
        <v>410</v>
      </c>
      <c r="K240" s="313"/>
      <c r="L240" s="86" t="s">
        <v>18</v>
      </c>
      <c r="M240" s="86" t="s">
        <v>410</v>
      </c>
      <c r="N240" s="242"/>
      <c r="O240" s="42"/>
    </row>
    <row r="241" spans="1:15" s="45" customFormat="1" ht="15" customHeight="1">
      <c r="A241" s="42"/>
      <c r="B241" s="215" t="s">
        <v>411</v>
      </c>
      <c r="C241" s="314" t="s">
        <v>394</v>
      </c>
      <c r="D241" s="314"/>
      <c r="E241" s="314"/>
      <c r="F241" s="314"/>
      <c r="G241" s="42"/>
      <c r="H241" s="42"/>
      <c r="I241" s="42"/>
      <c r="J241" s="313" t="s">
        <v>396</v>
      </c>
      <c r="K241" s="313"/>
      <c r="L241" s="86" t="s">
        <v>18</v>
      </c>
      <c r="M241" s="217" t="s">
        <v>395</v>
      </c>
      <c r="N241" s="242"/>
      <c r="O241" s="42"/>
    </row>
    <row r="242" spans="1:15" s="45" customFormat="1" ht="15" customHeight="1">
      <c r="A242" s="42"/>
      <c r="B242" s="215" t="s">
        <v>411</v>
      </c>
      <c r="C242" s="314" t="s">
        <v>394</v>
      </c>
      <c r="D242" s="314"/>
      <c r="E242" s="314"/>
      <c r="F242" s="314"/>
      <c r="G242" s="42"/>
      <c r="H242" s="42"/>
      <c r="I242" s="42"/>
      <c r="J242" s="313" t="s">
        <v>18</v>
      </c>
      <c r="K242" s="313"/>
      <c r="L242" s="86" t="s">
        <v>18</v>
      </c>
      <c r="M242" s="86" t="s">
        <v>18</v>
      </c>
      <c r="N242" s="242"/>
      <c r="O242" s="42"/>
    </row>
    <row r="243" spans="1:15" s="45" customFormat="1" ht="15" customHeight="1">
      <c r="A243" s="42"/>
      <c r="B243" s="215" t="s">
        <v>411</v>
      </c>
      <c r="C243" s="314" t="s">
        <v>394</v>
      </c>
      <c r="D243" s="314"/>
      <c r="E243" s="314"/>
      <c r="F243" s="314"/>
      <c r="G243" s="42"/>
      <c r="H243" s="42"/>
      <c r="I243" s="42"/>
      <c r="J243" s="313" t="s">
        <v>18</v>
      </c>
      <c r="K243" s="313"/>
      <c r="L243" s="86" t="s">
        <v>18</v>
      </c>
      <c r="M243" s="86" t="s">
        <v>740</v>
      </c>
      <c r="N243" s="242"/>
      <c r="O243" s="42"/>
    </row>
    <row r="244" spans="1:15" s="45" customFormat="1" ht="15" customHeight="1">
      <c r="A244" s="42"/>
      <c r="B244" s="215" t="s">
        <v>411</v>
      </c>
      <c r="C244" s="314" t="s">
        <v>394</v>
      </c>
      <c r="D244" s="314"/>
      <c r="E244" s="314"/>
      <c r="F244" s="314"/>
      <c r="G244" s="42"/>
      <c r="H244" s="42"/>
      <c r="I244" s="42"/>
      <c r="J244" s="313" t="s">
        <v>18</v>
      </c>
      <c r="K244" s="313"/>
      <c r="L244" s="86" t="s">
        <v>18</v>
      </c>
      <c r="M244" s="86" t="s">
        <v>741</v>
      </c>
      <c r="N244" s="242"/>
      <c r="O244" s="42"/>
    </row>
    <row r="245" spans="1:15" s="45" customFormat="1" ht="15" customHeight="1">
      <c r="A245" s="42"/>
      <c r="B245" s="215" t="s">
        <v>411</v>
      </c>
      <c r="C245" s="314" t="s">
        <v>394</v>
      </c>
      <c r="D245" s="314"/>
      <c r="E245" s="314"/>
      <c r="F245" s="314"/>
      <c r="G245" s="42"/>
      <c r="H245" s="42"/>
      <c r="I245" s="42"/>
      <c r="J245" s="313" t="s">
        <v>779</v>
      </c>
      <c r="K245" s="313"/>
      <c r="L245" s="86" t="s">
        <v>18</v>
      </c>
      <c r="M245" s="218">
        <v>50</v>
      </c>
      <c r="N245" s="242"/>
      <c r="O245" s="42"/>
    </row>
    <row r="246" spans="1:15" s="45" customFormat="1" ht="15" customHeight="1">
      <c r="A246" s="42"/>
      <c r="B246" s="215" t="s">
        <v>412</v>
      </c>
      <c r="C246" s="314" t="s">
        <v>413</v>
      </c>
      <c r="D246" s="314"/>
      <c r="E246" s="314"/>
      <c r="F246" s="314"/>
      <c r="G246" s="42"/>
      <c r="H246" s="42"/>
      <c r="I246" s="42"/>
      <c r="J246" s="313" t="s">
        <v>399</v>
      </c>
      <c r="K246" s="313"/>
      <c r="L246" s="86" t="s">
        <v>18</v>
      </c>
      <c r="M246" s="86" t="s">
        <v>399</v>
      </c>
      <c r="N246" s="242"/>
      <c r="O246" s="42"/>
    </row>
    <row r="247" spans="1:15" s="45" customFormat="1" ht="15" customHeight="1">
      <c r="A247" s="42"/>
      <c r="B247" s="215" t="s">
        <v>414</v>
      </c>
      <c r="C247" s="314" t="s">
        <v>415</v>
      </c>
      <c r="D247" s="314"/>
      <c r="E247" s="314"/>
      <c r="F247" s="314"/>
      <c r="G247" s="42"/>
      <c r="H247" s="42"/>
      <c r="I247" s="42"/>
      <c r="J247" s="313" t="s">
        <v>743</v>
      </c>
      <c r="K247" s="313"/>
      <c r="L247" s="86" t="s">
        <v>18</v>
      </c>
      <c r="M247" s="86" t="s">
        <v>18</v>
      </c>
      <c r="N247" s="242"/>
      <c r="O247" s="42"/>
    </row>
    <row r="248" spans="1:15" s="45" customFormat="1" ht="15" customHeight="1">
      <c r="A248" s="42"/>
      <c r="B248" s="215" t="s">
        <v>418</v>
      </c>
      <c r="C248" s="314" t="s">
        <v>419</v>
      </c>
      <c r="D248" s="314"/>
      <c r="E248" s="314"/>
      <c r="F248" s="314"/>
      <c r="G248" s="42"/>
      <c r="H248" s="42"/>
      <c r="I248" s="42"/>
      <c r="J248" s="313" t="s">
        <v>420</v>
      </c>
      <c r="K248" s="313"/>
      <c r="L248" s="86" t="s">
        <v>18</v>
      </c>
      <c r="M248" s="86" t="s">
        <v>420</v>
      </c>
      <c r="N248" s="242"/>
      <c r="O248" s="42"/>
    </row>
    <row r="249" spans="1:15" s="45" customFormat="1" ht="15" customHeight="1">
      <c r="A249" s="42"/>
      <c r="B249" s="215" t="s">
        <v>421</v>
      </c>
      <c r="C249" s="314" t="s">
        <v>387</v>
      </c>
      <c r="D249" s="314"/>
      <c r="E249" s="314"/>
      <c r="F249" s="314"/>
      <c r="G249" s="42"/>
      <c r="H249" s="42"/>
      <c r="I249" s="42"/>
      <c r="J249" s="313" t="s">
        <v>423</v>
      </c>
      <c r="K249" s="313"/>
      <c r="L249" s="86" t="s">
        <v>18</v>
      </c>
      <c r="M249" s="86" t="s">
        <v>422</v>
      </c>
      <c r="N249" s="242"/>
      <c r="O249" s="42"/>
    </row>
    <row r="250" spans="1:15" s="45" customFormat="1" ht="15" customHeight="1">
      <c r="A250" s="42"/>
      <c r="B250" s="215" t="s">
        <v>421</v>
      </c>
      <c r="C250" s="314" t="s">
        <v>387</v>
      </c>
      <c r="D250" s="314"/>
      <c r="E250" s="314"/>
      <c r="F250" s="314"/>
      <c r="G250" s="42"/>
      <c r="H250" s="42"/>
      <c r="I250" s="42"/>
      <c r="J250" s="313" t="s">
        <v>502</v>
      </c>
      <c r="K250" s="313"/>
      <c r="L250" s="86" t="s">
        <v>18</v>
      </c>
      <c r="M250" s="86" t="s">
        <v>18</v>
      </c>
      <c r="N250" s="242"/>
      <c r="O250" s="42"/>
    </row>
    <row r="251" spans="1:15" s="45" customFormat="1" ht="15" customHeight="1">
      <c r="A251" s="42"/>
      <c r="B251" s="215" t="s">
        <v>421</v>
      </c>
      <c r="C251" s="314" t="s">
        <v>387</v>
      </c>
      <c r="D251" s="314"/>
      <c r="E251" s="314"/>
      <c r="F251" s="314"/>
      <c r="G251" s="42"/>
      <c r="H251" s="42"/>
      <c r="I251" s="42"/>
      <c r="J251" s="313" t="s">
        <v>18</v>
      </c>
      <c r="K251" s="313"/>
      <c r="L251" s="86" t="s">
        <v>18</v>
      </c>
      <c r="M251" s="86" t="s">
        <v>18</v>
      </c>
      <c r="N251" s="242"/>
      <c r="O251" s="42"/>
    </row>
    <row r="252" spans="1:15" s="82" customFormat="1" ht="15" customHeight="1">
      <c r="A252" s="80"/>
      <c r="B252" s="84">
        <v>34</v>
      </c>
      <c r="C252" s="303" t="s">
        <v>429</v>
      </c>
      <c r="D252" s="303"/>
      <c r="E252" s="303"/>
      <c r="F252" s="303"/>
      <c r="G252" s="80"/>
      <c r="H252" s="80"/>
      <c r="I252" s="80"/>
      <c r="J252" s="85"/>
      <c r="K252" s="85">
        <v>452.31</v>
      </c>
      <c r="L252" s="85">
        <v>0</v>
      </c>
      <c r="M252" s="85">
        <v>466.23</v>
      </c>
      <c r="N252" s="241"/>
      <c r="O252" s="80"/>
    </row>
    <row r="253" spans="1:15" ht="13.5" customHeight="1">
      <c r="A253" s="34"/>
      <c r="B253" s="184" t="s">
        <v>428</v>
      </c>
      <c r="C253" s="303" t="s">
        <v>429</v>
      </c>
      <c r="D253" s="303"/>
      <c r="E253" s="303"/>
      <c r="F253" s="303"/>
      <c r="G253" s="34"/>
      <c r="H253" s="34"/>
      <c r="I253" s="34"/>
      <c r="J253" s="304" t="s">
        <v>427</v>
      </c>
      <c r="K253" s="304"/>
      <c r="L253" s="185" t="s">
        <v>18</v>
      </c>
      <c r="M253" s="185" t="s">
        <v>426</v>
      </c>
      <c r="N253" s="238"/>
      <c r="O253" s="34"/>
    </row>
    <row r="254" spans="1:15" ht="12" customHeight="1">
      <c r="A254" s="34"/>
      <c r="B254" s="184" t="s">
        <v>430</v>
      </c>
      <c r="C254" s="303" t="s">
        <v>431</v>
      </c>
      <c r="D254" s="303"/>
      <c r="E254" s="303"/>
      <c r="F254" s="303"/>
      <c r="G254" s="34"/>
      <c r="H254" s="34"/>
      <c r="I254" s="34"/>
      <c r="J254" s="304" t="s">
        <v>427</v>
      </c>
      <c r="K254" s="304"/>
      <c r="L254" s="185" t="s">
        <v>18</v>
      </c>
      <c r="M254" s="185" t="s">
        <v>426</v>
      </c>
      <c r="N254" s="238"/>
      <c r="O254" s="34"/>
    </row>
    <row r="255" spans="1:15" ht="17.25" customHeight="1">
      <c r="A255" s="34"/>
      <c r="B255" s="186" t="s">
        <v>432</v>
      </c>
      <c r="C255" s="302" t="s">
        <v>433</v>
      </c>
      <c r="D255" s="302"/>
      <c r="E255" s="302"/>
      <c r="F255" s="302"/>
      <c r="G255" s="34"/>
      <c r="H255" s="34"/>
      <c r="I255" s="34"/>
      <c r="J255" s="308" t="s">
        <v>427</v>
      </c>
      <c r="K255" s="308"/>
      <c r="L255" s="187" t="s">
        <v>18</v>
      </c>
      <c r="M255" s="86" t="s">
        <v>426</v>
      </c>
      <c r="N255" s="239"/>
      <c r="O255" s="34"/>
    </row>
    <row r="256" spans="1:15" ht="15" customHeight="1">
      <c r="A256" s="34"/>
      <c r="B256" s="184" t="s">
        <v>503</v>
      </c>
      <c r="C256" s="303" t="s">
        <v>504</v>
      </c>
      <c r="D256" s="303"/>
      <c r="E256" s="303"/>
      <c r="F256" s="303"/>
      <c r="G256" s="34"/>
      <c r="H256" s="34"/>
      <c r="I256" s="34"/>
      <c r="J256" s="304" t="s">
        <v>953</v>
      </c>
      <c r="K256" s="304"/>
      <c r="L256" s="185" t="s">
        <v>953</v>
      </c>
      <c r="M256" s="185" t="s">
        <v>952</v>
      </c>
      <c r="N256" s="238"/>
      <c r="O256" s="34"/>
    </row>
    <row r="257" spans="1:15" ht="15" customHeight="1">
      <c r="A257" s="34"/>
      <c r="B257" s="184" t="s">
        <v>506</v>
      </c>
      <c r="C257" s="303" t="s">
        <v>507</v>
      </c>
      <c r="D257" s="303"/>
      <c r="E257" s="303"/>
      <c r="F257" s="303"/>
      <c r="G257" s="34"/>
      <c r="H257" s="34"/>
      <c r="I257" s="34"/>
      <c r="J257" s="304" t="s">
        <v>953</v>
      </c>
      <c r="K257" s="304"/>
      <c r="L257" s="185" t="s">
        <v>18</v>
      </c>
      <c r="M257" s="185" t="s">
        <v>952</v>
      </c>
      <c r="N257" s="238"/>
      <c r="O257" s="34"/>
    </row>
    <row r="258" spans="1:15" ht="15" customHeight="1">
      <c r="A258" s="34"/>
      <c r="B258" s="184" t="s">
        <v>508</v>
      </c>
      <c r="C258" s="303" t="s">
        <v>509</v>
      </c>
      <c r="D258" s="303"/>
      <c r="E258" s="303"/>
      <c r="F258" s="303"/>
      <c r="G258" s="34"/>
      <c r="H258" s="34"/>
      <c r="I258" s="34"/>
      <c r="J258" s="304" t="s">
        <v>953</v>
      </c>
      <c r="K258" s="304"/>
      <c r="L258" s="185" t="s">
        <v>18</v>
      </c>
      <c r="M258" s="185" t="s">
        <v>952</v>
      </c>
      <c r="N258" s="238"/>
      <c r="O258" s="34"/>
    </row>
    <row r="259" spans="1:15" ht="15" customHeight="1">
      <c r="A259" s="34"/>
      <c r="B259" s="186" t="s">
        <v>759</v>
      </c>
      <c r="C259" s="302" t="s">
        <v>760</v>
      </c>
      <c r="D259" s="302"/>
      <c r="E259" s="302"/>
      <c r="F259" s="302"/>
      <c r="G259" s="34"/>
      <c r="H259" s="34"/>
      <c r="I259" s="34"/>
      <c r="J259" s="308" t="s">
        <v>762</v>
      </c>
      <c r="K259" s="308"/>
      <c r="L259" s="187" t="s">
        <v>18</v>
      </c>
      <c r="M259" s="86" t="s">
        <v>761</v>
      </c>
      <c r="N259" s="239"/>
      <c r="O259" s="34"/>
    </row>
    <row r="260" spans="1:15" ht="15" customHeight="1">
      <c r="A260" s="34"/>
      <c r="B260" s="186" t="s">
        <v>510</v>
      </c>
      <c r="C260" s="302" t="s">
        <v>511</v>
      </c>
      <c r="D260" s="302"/>
      <c r="E260" s="302"/>
      <c r="F260" s="302"/>
      <c r="G260" s="34"/>
      <c r="H260" s="34"/>
      <c r="I260" s="34"/>
      <c r="J260" s="308" t="s">
        <v>18</v>
      </c>
      <c r="K260" s="308"/>
      <c r="L260" s="187" t="s">
        <v>18</v>
      </c>
      <c r="M260" s="86" t="s">
        <v>505</v>
      </c>
      <c r="N260" s="239"/>
      <c r="O260" s="34"/>
    </row>
    <row r="261" spans="1:15" ht="15" customHeight="1">
      <c r="A261" s="34"/>
      <c r="B261" s="186" t="s">
        <v>759</v>
      </c>
      <c r="C261" s="302" t="s">
        <v>760</v>
      </c>
      <c r="D261" s="302"/>
      <c r="E261" s="302"/>
      <c r="F261" s="302"/>
      <c r="G261" s="34"/>
      <c r="H261" s="34"/>
      <c r="I261" s="34"/>
      <c r="J261" s="308" t="s">
        <v>18</v>
      </c>
      <c r="K261" s="308"/>
      <c r="L261" s="187" t="s">
        <v>18</v>
      </c>
      <c r="M261" s="86" t="s">
        <v>763</v>
      </c>
      <c r="N261" s="239"/>
      <c r="O261" s="34"/>
    </row>
    <row r="262" spans="1:15" ht="15" customHeight="1">
      <c r="A262" s="34"/>
      <c r="B262" s="186" t="s">
        <v>759</v>
      </c>
      <c r="C262" s="302" t="s">
        <v>760</v>
      </c>
      <c r="D262" s="302"/>
      <c r="E262" s="302"/>
      <c r="F262" s="302"/>
      <c r="G262" s="34"/>
      <c r="H262" s="34"/>
      <c r="I262" s="34"/>
      <c r="J262" s="308" t="s">
        <v>782</v>
      </c>
      <c r="K262" s="308"/>
      <c r="L262" s="187" t="s">
        <v>18</v>
      </c>
      <c r="M262" s="86" t="s">
        <v>782</v>
      </c>
      <c r="N262" s="239"/>
      <c r="O262" s="34"/>
    </row>
    <row r="263" spans="1:15" ht="15" customHeight="1">
      <c r="A263" s="34"/>
      <c r="B263" s="186" t="s">
        <v>510</v>
      </c>
      <c r="C263" s="302" t="s">
        <v>511</v>
      </c>
      <c r="D263" s="302"/>
      <c r="E263" s="302"/>
      <c r="F263" s="302"/>
      <c r="G263" s="34"/>
      <c r="H263" s="34"/>
      <c r="I263" s="34"/>
      <c r="J263" s="308" t="s">
        <v>765</v>
      </c>
      <c r="K263" s="308"/>
      <c r="L263" s="187" t="s">
        <v>18</v>
      </c>
      <c r="M263" s="86" t="s">
        <v>764</v>
      </c>
      <c r="N263" s="239"/>
      <c r="O263" s="34"/>
    </row>
    <row r="264" spans="1:15" ht="15" customHeight="1">
      <c r="A264" s="34"/>
      <c r="B264" s="184" t="s">
        <v>571</v>
      </c>
      <c r="C264" s="303" t="s">
        <v>572</v>
      </c>
      <c r="D264" s="303"/>
      <c r="E264" s="303"/>
      <c r="F264" s="303"/>
      <c r="G264" s="34"/>
      <c r="H264" s="34"/>
      <c r="I264" s="34"/>
      <c r="J264" s="304" t="s">
        <v>954</v>
      </c>
      <c r="K264" s="304"/>
      <c r="L264" s="185" t="s">
        <v>954</v>
      </c>
      <c r="M264" s="85" t="s">
        <v>107</v>
      </c>
      <c r="N264" s="238"/>
      <c r="O264" s="34"/>
    </row>
    <row r="265" spans="1:15" ht="15" customHeight="1">
      <c r="A265" s="34"/>
      <c r="B265" s="184" t="s">
        <v>573</v>
      </c>
      <c r="C265" s="303" t="s">
        <v>46</v>
      </c>
      <c r="D265" s="303"/>
      <c r="E265" s="303"/>
      <c r="F265" s="303"/>
      <c r="G265" s="34"/>
      <c r="H265" s="34"/>
      <c r="I265" s="34"/>
      <c r="J265" s="304" t="s">
        <v>954</v>
      </c>
      <c r="K265" s="304"/>
      <c r="L265" s="185" t="s">
        <v>18</v>
      </c>
      <c r="M265" s="85" t="s">
        <v>107</v>
      </c>
      <c r="N265" s="238"/>
      <c r="O265" s="34"/>
    </row>
    <row r="266" spans="1:15" ht="15" customHeight="1">
      <c r="A266" s="34"/>
      <c r="B266" s="184" t="s">
        <v>574</v>
      </c>
      <c r="C266" s="303" t="s">
        <v>575</v>
      </c>
      <c r="D266" s="303"/>
      <c r="E266" s="303"/>
      <c r="F266" s="303"/>
      <c r="G266" s="34"/>
      <c r="H266" s="34"/>
      <c r="I266" s="34"/>
      <c r="J266" s="304" t="s">
        <v>954</v>
      </c>
      <c r="K266" s="304"/>
      <c r="L266" s="185" t="s">
        <v>18</v>
      </c>
      <c r="M266" s="85" t="s">
        <v>107</v>
      </c>
      <c r="N266" s="238"/>
      <c r="O266" s="34"/>
    </row>
    <row r="267" spans="1:15" ht="15" customHeight="1">
      <c r="A267" s="34"/>
      <c r="B267" s="186" t="s">
        <v>576</v>
      </c>
      <c r="C267" s="302" t="s">
        <v>577</v>
      </c>
      <c r="D267" s="302"/>
      <c r="E267" s="302"/>
      <c r="F267" s="302"/>
      <c r="G267" s="34"/>
      <c r="H267" s="34"/>
      <c r="I267" s="34"/>
      <c r="J267" s="308" t="s">
        <v>73</v>
      </c>
      <c r="K267" s="308"/>
      <c r="L267" s="187" t="s">
        <v>18</v>
      </c>
      <c r="M267" s="86" t="s">
        <v>18</v>
      </c>
      <c r="N267" s="239"/>
      <c r="O267" s="34"/>
    </row>
    <row r="268" spans="1:15" ht="15" customHeight="1">
      <c r="A268" s="34"/>
      <c r="B268" s="186" t="s">
        <v>576</v>
      </c>
      <c r="C268" s="302" t="s">
        <v>577</v>
      </c>
      <c r="D268" s="302"/>
      <c r="E268" s="302"/>
      <c r="F268" s="302"/>
      <c r="G268" s="34"/>
      <c r="H268" s="34"/>
      <c r="I268" s="34"/>
      <c r="J268" s="308" t="s">
        <v>73</v>
      </c>
      <c r="K268" s="308"/>
      <c r="L268" s="187" t="s">
        <v>18</v>
      </c>
      <c r="M268" s="86" t="s">
        <v>18</v>
      </c>
      <c r="N268" s="239"/>
      <c r="O268" s="34"/>
    </row>
    <row r="269" spans="1:15" ht="15" customHeight="1">
      <c r="A269" s="34"/>
      <c r="B269" s="186" t="s">
        <v>576</v>
      </c>
      <c r="C269" s="302" t="s">
        <v>577</v>
      </c>
      <c r="D269" s="302"/>
      <c r="E269" s="302"/>
      <c r="F269" s="302"/>
      <c r="G269" s="34"/>
      <c r="H269" s="34"/>
      <c r="I269" s="34"/>
      <c r="J269" s="308" t="s">
        <v>107</v>
      </c>
      <c r="K269" s="308"/>
      <c r="L269" s="187" t="s">
        <v>18</v>
      </c>
      <c r="M269" s="86" t="s">
        <v>107</v>
      </c>
      <c r="N269" s="239"/>
      <c r="O269" s="34"/>
    </row>
    <row r="270" spans="1:15" ht="15" customHeight="1">
      <c r="A270" s="34"/>
      <c r="B270" s="312" t="s">
        <v>955</v>
      </c>
      <c r="C270" s="312"/>
      <c r="D270" s="312"/>
      <c r="E270" s="312"/>
      <c r="F270" s="312"/>
      <c r="G270" s="312"/>
      <c r="H270" s="312"/>
      <c r="I270" s="193"/>
      <c r="J270" s="311" t="s">
        <v>701</v>
      </c>
      <c r="K270" s="311"/>
      <c r="L270" s="194" t="s">
        <v>701</v>
      </c>
      <c r="M270" s="194" t="s">
        <v>701</v>
      </c>
      <c r="N270" s="240">
        <f>M270/L270*100</f>
        <v>100</v>
      </c>
      <c r="O270" s="34"/>
    </row>
    <row r="271" spans="1:15" ht="15" customHeight="1">
      <c r="A271" s="34"/>
      <c r="B271" s="305" t="s">
        <v>13</v>
      </c>
      <c r="C271" s="305"/>
      <c r="D271" s="305"/>
      <c r="E271" s="305"/>
      <c r="F271" s="305"/>
      <c r="G271" s="305"/>
      <c r="H271" s="305"/>
      <c r="I271" s="183"/>
      <c r="J271" s="270" t="s">
        <v>701</v>
      </c>
      <c r="K271" s="270"/>
      <c r="L271" s="13" t="s">
        <v>701</v>
      </c>
      <c r="M271" s="13" t="s">
        <v>701</v>
      </c>
      <c r="N271" s="237">
        <f>M271/L271*100</f>
        <v>100</v>
      </c>
      <c r="O271" s="34"/>
    </row>
    <row r="272" spans="1:15" ht="15" customHeight="1">
      <c r="A272" s="34"/>
      <c r="B272" s="184" t="s">
        <v>126</v>
      </c>
      <c r="C272" s="303" t="s">
        <v>127</v>
      </c>
      <c r="D272" s="303"/>
      <c r="E272" s="303"/>
      <c r="F272" s="303"/>
      <c r="G272" s="34"/>
      <c r="H272" s="34"/>
      <c r="I272" s="34"/>
      <c r="J272" s="304" t="s">
        <v>701</v>
      </c>
      <c r="K272" s="304"/>
      <c r="L272" s="185" t="s">
        <v>701</v>
      </c>
      <c r="M272" s="185" t="s">
        <v>701</v>
      </c>
      <c r="N272" s="238"/>
      <c r="O272" s="34"/>
    </row>
    <row r="273" spans="1:15" ht="15" customHeight="1">
      <c r="A273" s="34"/>
      <c r="B273" s="184" t="s">
        <v>166</v>
      </c>
      <c r="C273" s="303" t="s">
        <v>167</v>
      </c>
      <c r="D273" s="303"/>
      <c r="E273" s="303"/>
      <c r="F273" s="303"/>
      <c r="G273" s="34"/>
      <c r="H273" s="34"/>
      <c r="I273" s="34"/>
      <c r="J273" s="304" t="s">
        <v>701</v>
      </c>
      <c r="K273" s="304"/>
      <c r="L273" s="185" t="s">
        <v>701</v>
      </c>
      <c r="M273" s="185" t="s">
        <v>701</v>
      </c>
      <c r="N273" s="238"/>
      <c r="O273" s="34"/>
    </row>
    <row r="274" spans="1:15" ht="15" customHeight="1">
      <c r="A274" s="34"/>
      <c r="B274" s="184" t="s">
        <v>215</v>
      </c>
      <c r="C274" s="303" t="s">
        <v>216</v>
      </c>
      <c r="D274" s="303"/>
      <c r="E274" s="303"/>
      <c r="F274" s="303"/>
      <c r="G274" s="34"/>
      <c r="H274" s="34"/>
      <c r="I274" s="34"/>
      <c r="J274" s="304" t="s">
        <v>701</v>
      </c>
      <c r="K274" s="304"/>
      <c r="L274" s="185" t="s">
        <v>18</v>
      </c>
      <c r="M274" s="185" t="s">
        <v>701</v>
      </c>
      <c r="N274" s="238"/>
      <c r="O274" s="34"/>
    </row>
    <row r="275" spans="1:15" ht="15" customHeight="1">
      <c r="A275" s="34"/>
      <c r="B275" s="184" t="s">
        <v>485</v>
      </c>
      <c r="C275" s="303" t="s">
        <v>486</v>
      </c>
      <c r="D275" s="303"/>
      <c r="E275" s="303"/>
      <c r="F275" s="303"/>
      <c r="G275" s="34"/>
      <c r="H275" s="34"/>
      <c r="I275" s="34"/>
      <c r="J275" s="304" t="s">
        <v>701</v>
      </c>
      <c r="K275" s="304"/>
      <c r="L275" s="185" t="s">
        <v>18</v>
      </c>
      <c r="M275" s="185" t="s">
        <v>701</v>
      </c>
      <c r="N275" s="238"/>
      <c r="O275" s="34"/>
    </row>
    <row r="276" spans="1:15" ht="12.95" customHeight="1">
      <c r="A276" s="34"/>
      <c r="B276" s="186" t="s">
        <v>489</v>
      </c>
      <c r="C276" s="302" t="s">
        <v>490</v>
      </c>
      <c r="D276" s="302"/>
      <c r="E276" s="302"/>
      <c r="F276" s="302"/>
      <c r="G276" s="34"/>
      <c r="H276" s="34"/>
      <c r="I276" s="34"/>
      <c r="J276" s="308" t="s">
        <v>701</v>
      </c>
      <c r="K276" s="308"/>
      <c r="L276" s="187" t="s">
        <v>18</v>
      </c>
      <c r="M276" s="86" t="s">
        <v>701</v>
      </c>
      <c r="N276" s="239"/>
      <c r="O276" s="34"/>
    </row>
    <row r="277" spans="1:15" ht="12.95" customHeight="1">
      <c r="A277" s="34"/>
      <c r="B277" s="312" t="s">
        <v>956</v>
      </c>
      <c r="C277" s="312"/>
      <c r="D277" s="312"/>
      <c r="E277" s="312"/>
      <c r="F277" s="312"/>
      <c r="G277" s="312"/>
      <c r="H277" s="312"/>
      <c r="I277" s="193"/>
      <c r="J277" s="311" t="s">
        <v>957</v>
      </c>
      <c r="K277" s="311"/>
      <c r="L277" s="194" t="s">
        <v>957</v>
      </c>
      <c r="M277" s="194" t="s">
        <v>957</v>
      </c>
      <c r="N277" s="240">
        <f>M277/L277*100</f>
        <v>100</v>
      </c>
      <c r="O277" s="34"/>
    </row>
    <row r="278" spans="1:15" ht="12.95" customHeight="1">
      <c r="A278" s="34"/>
      <c r="B278" s="305" t="s">
        <v>13</v>
      </c>
      <c r="C278" s="305"/>
      <c r="D278" s="305"/>
      <c r="E278" s="305"/>
      <c r="F278" s="305"/>
      <c r="G278" s="305"/>
      <c r="H278" s="305"/>
      <c r="I278" s="183"/>
      <c r="J278" s="270" t="s">
        <v>957</v>
      </c>
      <c r="K278" s="270"/>
      <c r="L278" s="13" t="s">
        <v>957</v>
      </c>
      <c r="M278" s="13" t="s">
        <v>957</v>
      </c>
      <c r="N278" s="237">
        <f>M278/L278*100</f>
        <v>100</v>
      </c>
      <c r="O278" s="34"/>
    </row>
    <row r="279" spans="1:15" ht="15" customHeight="1">
      <c r="A279" s="34"/>
      <c r="B279" s="184" t="s">
        <v>126</v>
      </c>
      <c r="C279" s="303" t="s">
        <v>127</v>
      </c>
      <c r="D279" s="303"/>
      <c r="E279" s="303"/>
      <c r="F279" s="303"/>
      <c r="G279" s="34"/>
      <c r="H279" s="34"/>
      <c r="I279" s="34"/>
      <c r="J279" s="304" t="s">
        <v>957</v>
      </c>
      <c r="K279" s="304"/>
      <c r="L279" s="185" t="s">
        <v>957</v>
      </c>
      <c r="M279" s="185" t="s">
        <v>957</v>
      </c>
      <c r="N279" s="238"/>
      <c r="O279" s="34"/>
    </row>
    <row r="280" spans="1:15" ht="15" customHeight="1">
      <c r="A280" s="34"/>
      <c r="B280" s="184" t="s">
        <v>166</v>
      </c>
      <c r="C280" s="303" t="s">
        <v>167</v>
      </c>
      <c r="D280" s="303"/>
      <c r="E280" s="303"/>
      <c r="F280" s="303"/>
      <c r="G280" s="34"/>
      <c r="H280" s="34"/>
      <c r="I280" s="34"/>
      <c r="J280" s="304" t="s">
        <v>957</v>
      </c>
      <c r="K280" s="304"/>
      <c r="L280" s="185" t="s">
        <v>957</v>
      </c>
      <c r="M280" s="185" t="s">
        <v>957</v>
      </c>
      <c r="N280" s="238"/>
      <c r="O280" s="34"/>
    </row>
    <row r="281" spans="1:15" ht="15" customHeight="1">
      <c r="A281" s="34"/>
      <c r="B281" s="184" t="s">
        <v>215</v>
      </c>
      <c r="C281" s="303" t="s">
        <v>216</v>
      </c>
      <c r="D281" s="303"/>
      <c r="E281" s="303"/>
      <c r="F281" s="303"/>
      <c r="G281" s="34"/>
      <c r="H281" s="34"/>
      <c r="I281" s="34"/>
      <c r="J281" s="304" t="s">
        <v>957</v>
      </c>
      <c r="K281" s="304"/>
      <c r="L281" s="185" t="s">
        <v>18</v>
      </c>
      <c r="M281" s="185" t="s">
        <v>957</v>
      </c>
      <c r="N281" s="238"/>
      <c r="O281" s="34"/>
    </row>
    <row r="282" spans="1:15" ht="15" customHeight="1">
      <c r="A282" s="34"/>
      <c r="B282" s="184" t="s">
        <v>485</v>
      </c>
      <c r="C282" s="303" t="s">
        <v>486</v>
      </c>
      <c r="D282" s="303"/>
      <c r="E282" s="303"/>
      <c r="F282" s="303"/>
      <c r="G282" s="34"/>
      <c r="H282" s="34"/>
      <c r="I282" s="34"/>
      <c r="J282" s="304" t="s">
        <v>957</v>
      </c>
      <c r="K282" s="304"/>
      <c r="L282" s="185" t="s">
        <v>18</v>
      </c>
      <c r="M282" s="185" t="s">
        <v>957</v>
      </c>
      <c r="N282" s="238"/>
      <c r="O282" s="34"/>
    </row>
    <row r="283" spans="1:15" ht="15" customHeight="1">
      <c r="A283" s="34"/>
      <c r="B283" s="186" t="s">
        <v>489</v>
      </c>
      <c r="C283" s="302" t="s">
        <v>490</v>
      </c>
      <c r="D283" s="302"/>
      <c r="E283" s="302"/>
      <c r="F283" s="302"/>
      <c r="G283" s="34"/>
      <c r="H283" s="34"/>
      <c r="I283" s="34"/>
      <c r="J283" s="308" t="s">
        <v>702</v>
      </c>
      <c r="K283" s="308"/>
      <c r="L283" s="187" t="s">
        <v>18</v>
      </c>
      <c r="M283" s="86" t="s">
        <v>702</v>
      </c>
      <c r="N283" s="239"/>
      <c r="O283" s="34"/>
    </row>
    <row r="284" spans="1:15" ht="9.9499999999999993" customHeight="1">
      <c r="A284" s="34"/>
      <c r="B284" s="186" t="s">
        <v>489</v>
      </c>
      <c r="C284" s="302" t="s">
        <v>490</v>
      </c>
      <c r="D284" s="302"/>
      <c r="E284" s="302"/>
      <c r="F284" s="302"/>
      <c r="G284" s="34"/>
      <c r="H284" s="34"/>
      <c r="I284" s="34"/>
      <c r="J284" s="308" t="s">
        <v>703</v>
      </c>
      <c r="K284" s="308"/>
      <c r="L284" s="187" t="s">
        <v>18</v>
      </c>
      <c r="M284" s="86" t="s">
        <v>703</v>
      </c>
      <c r="N284" s="239"/>
      <c r="O284" s="34"/>
    </row>
    <row r="285" spans="1:15" ht="18" customHeight="1">
      <c r="A285" s="34"/>
      <c r="B285" s="312" t="s">
        <v>958</v>
      </c>
      <c r="C285" s="312"/>
      <c r="D285" s="312"/>
      <c r="E285" s="312"/>
      <c r="F285" s="312"/>
      <c r="G285" s="312"/>
      <c r="H285" s="312"/>
      <c r="I285" s="193"/>
      <c r="J285" s="311" t="s">
        <v>277</v>
      </c>
      <c r="K285" s="311"/>
      <c r="L285" s="194" t="s">
        <v>277</v>
      </c>
      <c r="M285" s="194" t="s">
        <v>276</v>
      </c>
      <c r="N285" s="240">
        <f>M285/L285*100</f>
        <v>84.962406015037601</v>
      </c>
      <c r="O285" s="34"/>
    </row>
    <row r="286" spans="1:15" ht="12" customHeight="1">
      <c r="A286" s="34"/>
      <c r="B286" s="305" t="s">
        <v>13</v>
      </c>
      <c r="C286" s="305"/>
      <c r="D286" s="305"/>
      <c r="E286" s="305"/>
      <c r="F286" s="305"/>
      <c r="G286" s="305"/>
      <c r="H286" s="305"/>
      <c r="I286" s="183"/>
      <c r="J286" s="270" t="s">
        <v>277</v>
      </c>
      <c r="K286" s="270"/>
      <c r="L286" s="13" t="s">
        <v>277</v>
      </c>
      <c r="M286" s="13" t="s">
        <v>276</v>
      </c>
      <c r="N286" s="237">
        <f>M286/L286*100</f>
        <v>84.962406015037601</v>
      </c>
      <c r="O286" s="34"/>
    </row>
    <row r="287" spans="1:15" ht="19.5" customHeight="1">
      <c r="A287" s="34"/>
      <c r="B287" s="184" t="s">
        <v>126</v>
      </c>
      <c r="C287" s="303" t="s">
        <v>127</v>
      </c>
      <c r="D287" s="303"/>
      <c r="E287" s="303"/>
      <c r="F287" s="303"/>
      <c r="G287" s="34"/>
      <c r="H287" s="34"/>
      <c r="I287" s="34"/>
      <c r="J287" s="304" t="s">
        <v>277</v>
      </c>
      <c r="K287" s="304"/>
      <c r="L287" s="185" t="s">
        <v>277</v>
      </c>
      <c r="M287" s="185" t="s">
        <v>276</v>
      </c>
      <c r="N287" s="238"/>
      <c r="O287" s="34"/>
    </row>
    <row r="288" spans="1:15" ht="20.100000000000001" customHeight="1">
      <c r="A288" s="34"/>
      <c r="B288" s="184" t="s">
        <v>166</v>
      </c>
      <c r="C288" s="303" t="s">
        <v>167</v>
      </c>
      <c r="D288" s="303"/>
      <c r="E288" s="303"/>
      <c r="F288" s="303"/>
      <c r="G288" s="34"/>
      <c r="H288" s="34"/>
      <c r="I288" s="34"/>
      <c r="J288" s="304" t="s">
        <v>277</v>
      </c>
      <c r="K288" s="304"/>
      <c r="L288" s="185" t="s">
        <v>277</v>
      </c>
      <c r="M288" s="185" t="s">
        <v>276</v>
      </c>
      <c r="N288" s="238"/>
      <c r="O288" s="34"/>
    </row>
    <row r="289" spans="1:15" ht="12" customHeight="1">
      <c r="A289" s="34"/>
      <c r="B289" s="184" t="s">
        <v>215</v>
      </c>
      <c r="C289" s="303" t="s">
        <v>216</v>
      </c>
      <c r="D289" s="303"/>
      <c r="E289" s="303"/>
      <c r="F289" s="303"/>
      <c r="G289" s="34"/>
      <c r="H289" s="34"/>
      <c r="I289" s="34"/>
      <c r="J289" s="304" t="s">
        <v>277</v>
      </c>
      <c r="K289" s="304"/>
      <c r="L289" s="185" t="s">
        <v>18</v>
      </c>
      <c r="M289" s="185" t="s">
        <v>276</v>
      </c>
      <c r="N289" s="238"/>
      <c r="O289" s="34"/>
    </row>
    <row r="290" spans="1:15" ht="12" customHeight="1">
      <c r="A290" s="34"/>
      <c r="B290" s="184" t="s">
        <v>219</v>
      </c>
      <c r="C290" s="303" t="s">
        <v>220</v>
      </c>
      <c r="D290" s="303"/>
      <c r="E290" s="303"/>
      <c r="F290" s="303"/>
      <c r="G290" s="34"/>
      <c r="H290" s="34"/>
      <c r="I290" s="34"/>
      <c r="J290" s="304" t="s">
        <v>277</v>
      </c>
      <c r="K290" s="304"/>
      <c r="L290" s="185" t="s">
        <v>18</v>
      </c>
      <c r="M290" s="185" t="s">
        <v>276</v>
      </c>
      <c r="N290" s="238"/>
      <c r="O290" s="34"/>
    </row>
    <row r="291" spans="1:15" ht="17.100000000000001" customHeight="1">
      <c r="A291" s="34"/>
      <c r="B291" s="186" t="s">
        <v>245</v>
      </c>
      <c r="C291" s="302" t="s">
        <v>246</v>
      </c>
      <c r="D291" s="302"/>
      <c r="E291" s="302"/>
      <c r="F291" s="302"/>
      <c r="G291" s="34"/>
      <c r="H291" s="34"/>
      <c r="I291" s="34"/>
      <c r="J291" s="308" t="s">
        <v>277</v>
      </c>
      <c r="K291" s="308"/>
      <c r="L291" s="187" t="s">
        <v>18</v>
      </c>
      <c r="M291" s="187" t="s">
        <v>276</v>
      </c>
      <c r="N291" s="239"/>
      <c r="O291" s="34"/>
    </row>
    <row r="292" spans="1:15" ht="15" customHeight="1">
      <c r="A292" s="34"/>
      <c r="B292" s="184" t="s">
        <v>386</v>
      </c>
      <c r="C292" s="303" t="s">
        <v>387</v>
      </c>
      <c r="D292" s="303"/>
      <c r="E292" s="303"/>
      <c r="F292" s="303"/>
      <c r="G292" s="34"/>
      <c r="H292" s="34"/>
      <c r="I292" s="34"/>
      <c r="J292" s="304" t="s">
        <v>18</v>
      </c>
      <c r="K292" s="304"/>
      <c r="L292" s="185" t="s">
        <v>18</v>
      </c>
      <c r="M292" s="185" t="s">
        <v>18</v>
      </c>
      <c r="N292" s="238"/>
      <c r="O292" s="34"/>
    </row>
    <row r="293" spans="1:15" ht="15" customHeight="1">
      <c r="A293" s="34"/>
      <c r="B293" s="184" t="s">
        <v>402</v>
      </c>
      <c r="C293" s="303" t="s">
        <v>387</v>
      </c>
      <c r="D293" s="303"/>
      <c r="E293" s="303"/>
      <c r="F293" s="303"/>
      <c r="G293" s="34"/>
      <c r="H293" s="34"/>
      <c r="I293" s="34"/>
      <c r="J293" s="304" t="s">
        <v>18</v>
      </c>
      <c r="K293" s="304"/>
      <c r="L293" s="185" t="s">
        <v>18</v>
      </c>
      <c r="M293" s="185" t="s">
        <v>18</v>
      </c>
      <c r="N293" s="238"/>
      <c r="O293" s="34"/>
    </row>
    <row r="294" spans="1:15" ht="12" customHeight="1">
      <c r="A294" s="34"/>
      <c r="B294" s="186" t="s">
        <v>421</v>
      </c>
      <c r="C294" s="302" t="s">
        <v>959</v>
      </c>
      <c r="D294" s="302"/>
      <c r="E294" s="302"/>
      <c r="F294" s="302"/>
      <c r="G294" s="34"/>
      <c r="H294" s="34"/>
      <c r="I294" s="34"/>
      <c r="J294" s="308" t="s">
        <v>18</v>
      </c>
      <c r="K294" s="308"/>
      <c r="L294" s="187" t="s">
        <v>18</v>
      </c>
      <c r="M294" s="187" t="s">
        <v>18</v>
      </c>
      <c r="N294" s="239"/>
      <c r="O294" s="34"/>
    </row>
    <row r="295" spans="1:15" ht="12" customHeight="1">
      <c r="A295" s="34"/>
      <c r="B295" s="186" t="s">
        <v>421</v>
      </c>
      <c r="C295" s="302" t="s">
        <v>387</v>
      </c>
      <c r="D295" s="302"/>
      <c r="E295" s="302"/>
      <c r="F295" s="302"/>
      <c r="G295" s="34"/>
      <c r="H295" s="34"/>
      <c r="I295" s="34"/>
      <c r="J295" s="308" t="s">
        <v>18</v>
      </c>
      <c r="K295" s="308"/>
      <c r="L295" s="187" t="s">
        <v>18</v>
      </c>
      <c r="M295" s="187" t="s">
        <v>18</v>
      </c>
      <c r="N295" s="239"/>
      <c r="O295" s="34"/>
    </row>
    <row r="296" spans="1:15" ht="12" customHeight="1">
      <c r="A296" s="34"/>
      <c r="B296" s="312" t="s">
        <v>960</v>
      </c>
      <c r="C296" s="312"/>
      <c r="D296" s="312"/>
      <c r="E296" s="312"/>
      <c r="F296" s="312"/>
      <c r="G296" s="312"/>
      <c r="H296" s="312"/>
      <c r="I296" s="193"/>
      <c r="J296" s="311" t="s">
        <v>962</v>
      </c>
      <c r="K296" s="311"/>
      <c r="L296" s="194" t="s">
        <v>962</v>
      </c>
      <c r="M296" s="194" t="s">
        <v>961</v>
      </c>
      <c r="N296" s="240">
        <f>M296/L296*100</f>
        <v>88.734719318064521</v>
      </c>
      <c r="O296" s="34"/>
    </row>
    <row r="297" spans="1:15" ht="12.75" customHeight="1">
      <c r="A297" s="34"/>
      <c r="B297" s="305" t="s">
        <v>13</v>
      </c>
      <c r="C297" s="305"/>
      <c r="D297" s="305"/>
      <c r="E297" s="305"/>
      <c r="F297" s="305"/>
      <c r="G297" s="305"/>
      <c r="H297" s="305"/>
      <c r="I297" s="183"/>
      <c r="J297" s="270" t="s">
        <v>962</v>
      </c>
      <c r="K297" s="270"/>
      <c r="L297" s="13" t="s">
        <v>962</v>
      </c>
      <c r="M297" s="13" t="s">
        <v>961</v>
      </c>
      <c r="N297" s="237">
        <f>M297/L297*100</f>
        <v>88.734719318064521</v>
      </c>
      <c r="O297" s="34"/>
    </row>
    <row r="298" spans="1:15" ht="15" customHeight="1">
      <c r="A298" s="34"/>
      <c r="B298" s="184" t="s">
        <v>126</v>
      </c>
      <c r="C298" s="303" t="s">
        <v>127</v>
      </c>
      <c r="D298" s="303"/>
      <c r="E298" s="303"/>
      <c r="F298" s="303"/>
      <c r="G298" s="34"/>
      <c r="H298" s="34"/>
      <c r="I298" s="34"/>
      <c r="J298" s="304" t="s">
        <v>962</v>
      </c>
      <c r="K298" s="304"/>
      <c r="L298" s="185" t="s">
        <v>962</v>
      </c>
      <c r="M298" s="185" t="s">
        <v>961</v>
      </c>
      <c r="N298" s="238"/>
      <c r="O298" s="34"/>
    </row>
    <row r="299" spans="1:15" ht="15" customHeight="1">
      <c r="A299" s="34"/>
      <c r="B299" s="184" t="s">
        <v>130</v>
      </c>
      <c r="C299" s="303" t="s">
        <v>131</v>
      </c>
      <c r="D299" s="303"/>
      <c r="E299" s="303"/>
      <c r="F299" s="303"/>
      <c r="G299" s="34"/>
      <c r="H299" s="34"/>
      <c r="I299" s="34"/>
      <c r="J299" s="304" t="s">
        <v>964</v>
      </c>
      <c r="K299" s="304"/>
      <c r="L299" s="185" t="s">
        <v>964</v>
      </c>
      <c r="M299" s="185" t="s">
        <v>963</v>
      </c>
      <c r="N299" s="238"/>
      <c r="O299" s="34"/>
    </row>
    <row r="300" spans="1:15" ht="12.95" customHeight="1">
      <c r="A300" s="34"/>
      <c r="B300" s="184" t="s">
        <v>134</v>
      </c>
      <c r="C300" s="303" t="s">
        <v>135</v>
      </c>
      <c r="D300" s="303"/>
      <c r="E300" s="303"/>
      <c r="F300" s="303"/>
      <c r="G300" s="34"/>
      <c r="H300" s="34"/>
      <c r="I300" s="34"/>
      <c r="J300" s="304" t="s">
        <v>966</v>
      </c>
      <c r="K300" s="304"/>
      <c r="L300" s="185" t="s">
        <v>18</v>
      </c>
      <c r="M300" s="85" t="s">
        <v>965</v>
      </c>
      <c r="N300" s="238"/>
      <c r="O300" s="34"/>
    </row>
    <row r="301" spans="1:15" ht="12.95" customHeight="1">
      <c r="A301" s="34"/>
      <c r="B301" s="184" t="s">
        <v>138</v>
      </c>
      <c r="C301" s="303" t="s">
        <v>139</v>
      </c>
      <c r="D301" s="303"/>
      <c r="E301" s="303"/>
      <c r="F301" s="303"/>
      <c r="G301" s="34"/>
      <c r="H301" s="34"/>
      <c r="I301" s="34"/>
      <c r="J301" s="304" t="s">
        <v>966</v>
      </c>
      <c r="K301" s="304"/>
      <c r="L301" s="185" t="s">
        <v>18</v>
      </c>
      <c r="M301" s="85" t="s">
        <v>965</v>
      </c>
      <c r="N301" s="238"/>
      <c r="O301" s="34"/>
    </row>
    <row r="302" spans="1:15" ht="15" customHeight="1">
      <c r="A302" s="34"/>
      <c r="B302" s="186" t="s">
        <v>140</v>
      </c>
      <c r="C302" s="302" t="s">
        <v>141</v>
      </c>
      <c r="D302" s="302"/>
      <c r="E302" s="302"/>
      <c r="F302" s="302"/>
      <c r="G302" s="34"/>
      <c r="H302" s="34"/>
      <c r="I302" s="34"/>
      <c r="J302" s="308" t="s">
        <v>608</v>
      </c>
      <c r="K302" s="308"/>
      <c r="L302" s="187" t="s">
        <v>18</v>
      </c>
      <c r="M302" s="86" t="s">
        <v>607</v>
      </c>
      <c r="N302" s="239"/>
      <c r="O302" s="34"/>
    </row>
    <row r="303" spans="1:15" ht="15" customHeight="1">
      <c r="A303" s="34"/>
      <c r="B303" s="186" t="s">
        <v>140</v>
      </c>
      <c r="C303" s="302" t="s">
        <v>141</v>
      </c>
      <c r="D303" s="302"/>
      <c r="E303" s="302"/>
      <c r="F303" s="302"/>
      <c r="G303" s="34"/>
      <c r="H303" s="34"/>
      <c r="I303" s="34"/>
      <c r="J303" s="308" t="s">
        <v>968</v>
      </c>
      <c r="K303" s="308"/>
      <c r="L303" s="187" t="s">
        <v>18</v>
      </c>
      <c r="M303" s="86" t="s">
        <v>967</v>
      </c>
      <c r="N303" s="239"/>
      <c r="O303" s="34"/>
    </row>
    <row r="304" spans="1:15" ht="15" customHeight="1">
      <c r="A304" s="34"/>
      <c r="B304" s="186" t="s">
        <v>140</v>
      </c>
      <c r="C304" s="302" t="s">
        <v>141</v>
      </c>
      <c r="D304" s="302"/>
      <c r="E304" s="302"/>
      <c r="F304" s="302"/>
      <c r="G304" s="34"/>
      <c r="H304" s="34"/>
      <c r="I304" s="34"/>
      <c r="J304" s="308" t="s">
        <v>610</v>
      </c>
      <c r="K304" s="308"/>
      <c r="L304" s="187" t="s">
        <v>18</v>
      </c>
      <c r="M304" s="86" t="s">
        <v>609</v>
      </c>
      <c r="N304" s="239"/>
      <c r="O304" s="34"/>
    </row>
    <row r="305" spans="1:15" ht="15" customHeight="1">
      <c r="A305" s="34"/>
      <c r="B305" s="186" t="s">
        <v>140</v>
      </c>
      <c r="C305" s="302" t="s">
        <v>141</v>
      </c>
      <c r="D305" s="302"/>
      <c r="E305" s="302"/>
      <c r="F305" s="302"/>
      <c r="G305" s="34"/>
      <c r="H305" s="34"/>
      <c r="I305" s="34"/>
      <c r="J305" s="308" t="s">
        <v>612</v>
      </c>
      <c r="K305" s="308"/>
      <c r="L305" s="187" t="s">
        <v>18</v>
      </c>
      <c r="M305" s="86" t="s">
        <v>611</v>
      </c>
      <c r="N305" s="239"/>
      <c r="O305" s="34"/>
    </row>
    <row r="306" spans="1:15" ht="15" customHeight="1">
      <c r="A306" s="34"/>
      <c r="B306" s="184" t="s">
        <v>144</v>
      </c>
      <c r="C306" s="303" t="s">
        <v>145</v>
      </c>
      <c r="D306" s="303"/>
      <c r="E306" s="303"/>
      <c r="F306" s="303"/>
      <c r="G306" s="34"/>
      <c r="H306" s="34"/>
      <c r="I306" s="34"/>
      <c r="J306" s="304" t="s">
        <v>969</v>
      </c>
      <c r="K306" s="304"/>
      <c r="L306" s="185" t="s">
        <v>18</v>
      </c>
      <c r="M306" s="185" t="s">
        <v>969</v>
      </c>
      <c r="N306" s="238"/>
      <c r="O306" s="34"/>
    </row>
    <row r="307" spans="1:15" ht="15" customHeight="1">
      <c r="A307" s="34"/>
      <c r="B307" s="184" t="s">
        <v>148</v>
      </c>
      <c r="C307" s="303" t="s">
        <v>145</v>
      </c>
      <c r="D307" s="303"/>
      <c r="E307" s="303"/>
      <c r="F307" s="303"/>
      <c r="G307" s="34"/>
      <c r="H307" s="34"/>
      <c r="I307" s="34"/>
      <c r="J307" s="304" t="s">
        <v>969</v>
      </c>
      <c r="K307" s="304"/>
      <c r="L307" s="185" t="s">
        <v>18</v>
      </c>
      <c r="M307" s="185" t="s">
        <v>969</v>
      </c>
      <c r="N307" s="238"/>
      <c r="O307" s="34"/>
    </row>
    <row r="308" spans="1:15" ht="15" customHeight="1">
      <c r="A308" s="34"/>
      <c r="B308" s="186" t="s">
        <v>155</v>
      </c>
      <c r="C308" s="302" t="s">
        <v>156</v>
      </c>
      <c r="D308" s="302"/>
      <c r="E308" s="302"/>
      <c r="F308" s="302"/>
      <c r="G308" s="34"/>
      <c r="H308" s="34"/>
      <c r="I308" s="34"/>
      <c r="J308" s="308" t="s">
        <v>157</v>
      </c>
      <c r="K308" s="308"/>
      <c r="L308" s="187" t="s">
        <v>18</v>
      </c>
      <c r="M308" s="212">
        <v>750</v>
      </c>
      <c r="N308" s="239"/>
      <c r="O308" s="34"/>
    </row>
    <row r="309" spans="1:15" ht="12.95" customHeight="1">
      <c r="A309" s="34"/>
      <c r="B309" s="186" t="s">
        <v>155</v>
      </c>
      <c r="C309" s="302" t="s">
        <v>156</v>
      </c>
      <c r="D309" s="302"/>
      <c r="E309" s="302"/>
      <c r="F309" s="302"/>
      <c r="G309" s="34"/>
      <c r="H309" s="34"/>
      <c r="I309" s="34"/>
      <c r="J309" s="308" t="s">
        <v>640</v>
      </c>
      <c r="K309" s="308"/>
      <c r="L309" s="187" t="s">
        <v>18</v>
      </c>
      <c r="M309" s="212">
        <v>6750</v>
      </c>
      <c r="N309" s="239"/>
      <c r="O309" s="34"/>
    </row>
    <row r="310" spans="1:15" ht="0.95" customHeight="1">
      <c r="A310" s="34"/>
      <c r="B310" s="186" t="s">
        <v>155</v>
      </c>
      <c r="C310" s="302" t="s">
        <v>156</v>
      </c>
      <c r="D310" s="302"/>
      <c r="E310" s="302"/>
      <c r="F310" s="302"/>
      <c r="G310" s="34"/>
      <c r="H310" s="34"/>
      <c r="I310" s="34"/>
      <c r="J310" s="308" t="s">
        <v>641</v>
      </c>
      <c r="K310" s="308"/>
      <c r="L310" s="187" t="s">
        <v>18</v>
      </c>
      <c r="M310" s="187" t="s">
        <v>641</v>
      </c>
      <c r="N310" s="239"/>
      <c r="O310" s="34"/>
    </row>
    <row r="311" spans="1:15" ht="12" customHeight="1">
      <c r="A311" s="34"/>
      <c r="B311" s="184" t="s">
        <v>158</v>
      </c>
      <c r="C311" s="303" t="s">
        <v>159</v>
      </c>
      <c r="D311" s="303"/>
      <c r="E311" s="303"/>
      <c r="F311" s="303"/>
      <c r="G311" s="34"/>
      <c r="H311" s="34"/>
      <c r="I311" s="34"/>
      <c r="J311" s="304" t="s">
        <v>971</v>
      </c>
      <c r="K311" s="304"/>
      <c r="L311" s="185" t="s">
        <v>18</v>
      </c>
      <c r="M311" s="185" t="s">
        <v>970</v>
      </c>
      <c r="N311" s="238"/>
      <c r="O311" s="34"/>
    </row>
    <row r="312" spans="1:15" ht="12" customHeight="1">
      <c r="A312" s="34"/>
      <c r="B312" s="184" t="s">
        <v>162</v>
      </c>
      <c r="C312" s="303" t="s">
        <v>163</v>
      </c>
      <c r="D312" s="303"/>
      <c r="E312" s="303"/>
      <c r="F312" s="303"/>
      <c r="G312" s="34"/>
      <c r="H312" s="34"/>
      <c r="I312" s="34"/>
      <c r="J312" s="304" t="s">
        <v>971</v>
      </c>
      <c r="K312" s="304"/>
      <c r="L312" s="185" t="s">
        <v>18</v>
      </c>
      <c r="M312" s="185" t="s">
        <v>970</v>
      </c>
      <c r="N312" s="238"/>
      <c r="O312" s="34"/>
    </row>
    <row r="313" spans="1:15" ht="17.100000000000001" customHeight="1">
      <c r="A313" s="34"/>
      <c r="B313" s="186" t="s">
        <v>164</v>
      </c>
      <c r="C313" s="302" t="s">
        <v>163</v>
      </c>
      <c r="D313" s="302"/>
      <c r="E313" s="302"/>
      <c r="F313" s="302"/>
      <c r="G313" s="34"/>
      <c r="H313" s="34"/>
      <c r="I313" s="34"/>
      <c r="J313" s="308" t="s">
        <v>660</v>
      </c>
      <c r="K313" s="308"/>
      <c r="L313" s="187" t="s">
        <v>18</v>
      </c>
      <c r="M313" s="86" t="s">
        <v>659</v>
      </c>
      <c r="N313" s="239"/>
      <c r="O313" s="34"/>
    </row>
    <row r="314" spans="1:15" ht="15" customHeight="1">
      <c r="A314" s="34"/>
      <c r="B314" s="186" t="s">
        <v>164</v>
      </c>
      <c r="C314" s="302" t="s">
        <v>163</v>
      </c>
      <c r="D314" s="302"/>
      <c r="E314" s="302"/>
      <c r="F314" s="302"/>
      <c r="G314" s="34"/>
      <c r="H314" s="34"/>
      <c r="I314" s="34"/>
      <c r="J314" s="308" t="s">
        <v>973</v>
      </c>
      <c r="K314" s="308"/>
      <c r="L314" s="187" t="s">
        <v>18</v>
      </c>
      <c r="M314" s="86" t="s">
        <v>972</v>
      </c>
      <c r="N314" s="239"/>
      <c r="O314" s="34"/>
    </row>
    <row r="315" spans="1:15" ht="15" customHeight="1">
      <c r="A315" s="34"/>
      <c r="B315" s="186" t="s">
        <v>164</v>
      </c>
      <c r="C315" s="302" t="s">
        <v>163</v>
      </c>
      <c r="D315" s="302"/>
      <c r="E315" s="302"/>
      <c r="F315" s="302"/>
      <c r="G315" s="34"/>
      <c r="H315" s="34"/>
      <c r="I315" s="34"/>
      <c r="J315" s="308" t="s">
        <v>662</v>
      </c>
      <c r="K315" s="308"/>
      <c r="L315" s="187" t="s">
        <v>18</v>
      </c>
      <c r="M315" s="86" t="s">
        <v>661</v>
      </c>
      <c r="N315" s="239"/>
      <c r="O315" s="34"/>
    </row>
    <row r="316" spans="1:15" ht="12" customHeight="1">
      <c r="A316" s="34"/>
      <c r="B316" s="186" t="s">
        <v>164</v>
      </c>
      <c r="C316" s="302" t="s">
        <v>163</v>
      </c>
      <c r="D316" s="302"/>
      <c r="E316" s="302"/>
      <c r="F316" s="302"/>
      <c r="G316" s="34"/>
      <c r="H316" s="34"/>
      <c r="I316" s="34"/>
      <c r="J316" s="308" t="s">
        <v>664</v>
      </c>
      <c r="K316" s="308"/>
      <c r="L316" s="187" t="s">
        <v>18</v>
      </c>
      <c r="M316" s="86" t="s">
        <v>663</v>
      </c>
      <c r="N316" s="239"/>
      <c r="O316" s="34"/>
    </row>
    <row r="317" spans="1:15" ht="12" customHeight="1">
      <c r="A317" s="34"/>
      <c r="B317" s="184" t="s">
        <v>166</v>
      </c>
      <c r="C317" s="303" t="s">
        <v>167</v>
      </c>
      <c r="D317" s="303"/>
      <c r="E317" s="303"/>
      <c r="F317" s="303"/>
      <c r="G317" s="34"/>
      <c r="H317" s="34"/>
      <c r="I317" s="34"/>
      <c r="J317" s="304" t="s">
        <v>974</v>
      </c>
      <c r="K317" s="304"/>
      <c r="L317" s="185" t="s">
        <v>974</v>
      </c>
      <c r="M317" s="185" t="s">
        <v>974</v>
      </c>
      <c r="N317" s="238"/>
      <c r="O317" s="34"/>
    </row>
    <row r="318" spans="1:15" ht="12" customHeight="1">
      <c r="A318" s="34"/>
      <c r="B318" s="184" t="s">
        <v>170</v>
      </c>
      <c r="C318" s="303" t="s">
        <v>171</v>
      </c>
      <c r="D318" s="303"/>
      <c r="E318" s="303"/>
      <c r="F318" s="303"/>
      <c r="G318" s="34"/>
      <c r="H318" s="34"/>
      <c r="I318" s="34"/>
      <c r="J318" s="304" t="s">
        <v>974</v>
      </c>
      <c r="K318" s="304"/>
      <c r="L318" s="185" t="s">
        <v>18</v>
      </c>
      <c r="M318" s="185" t="s">
        <v>974</v>
      </c>
      <c r="N318" s="238"/>
      <c r="O318" s="34"/>
    </row>
    <row r="319" spans="1:15" ht="15" customHeight="1">
      <c r="A319" s="34"/>
      <c r="B319" s="184" t="s">
        <v>178</v>
      </c>
      <c r="C319" s="303" t="s">
        <v>179</v>
      </c>
      <c r="D319" s="303"/>
      <c r="E319" s="303"/>
      <c r="F319" s="303"/>
      <c r="G319" s="34"/>
      <c r="H319" s="34"/>
      <c r="I319" s="34"/>
      <c r="J319" s="304" t="s">
        <v>974</v>
      </c>
      <c r="K319" s="304"/>
      <c r="L319" s="185" t="s">
        <v>18</v>
      </c>
      <c r="M319" s="185" t="s">
        <v>974</v>
      </c>
      <c r="N319" s="238"/>
      <c r="O319" s="34"/>
    </row>
    <row r="320" spans="1:15" s="216" customFormat="1" ht="15" customHeight="1">
      <c r="A320" s="42"/>
      <c r="B320" s="215" t="s">
        <v>210</v>
      </c>
      <c r="C320" s="314" t="s">
        <v>211</v>
      </c>
      <c r="D320" s="314"/>
      <c r="E320" s="314"/>
      <c r="F320" s="314"/>
      <c r="G320" s="42"/>
      <c r="H320" s="42"/>
      <c r="I320" s="42"/>
      <c r="J320" s="313" t="s">
        <v>975</v>
      </c>
      <c r="K320" s="313"/>
      <c r="L320" s="86" t="s">
        <v>18</v>
      </c>
      <c r="M320" s="86" t="s">
        <v>975</v>
      </c>
      <c r="N320" s="242"/>
      <c r="O320" s="42"/>
    </row>
    <row r="321" spans="1:15" s="216" customFormat="1" ht="15" customHeight="1">
      <c r="A321" s="42"/>
      <c r="B321" s="215" t="s">
        <v>210</v>
      </c>
      <c r="C321" s="314" t="s">
        <v>211</v>
      </c>
      <c r="D321" s="314"/>
      <c r="E321" s="314"/>
      <c r="F321" s="314"/>
      <c r="G321" s="42"/>
      <c r="H321" s="42"/>
      <c r="I321" s="42"/>
      <c r="J321" s="313" t="s">
        <v>681</v>
      </c>
      <c r="K321" s="313"/>
      <c r="L321" s="86" t="s">
        <v>18</v>
      </c>
      <c r="M321" s="86" t="s">
        <v>681</v>
      </c>
      <c r="N321" s="242"/>
      <c r="O321" s="42"/>
    </row>
    <row r="322" spans="1:15" s="216" customFormat="1" ht="15" customHeight="1">
      <c r="A322" s="42"/>
      <c r="B322" s="215" t="s">
        <v>210</v>
      </c>
      <c r="C322" s="314" t="s">
        <v>211</v>
      </c>
      <c r="D322" s="314"/>
      <c r="E322" s="314"/>
      <c r="F322" s="314"/>
      <c r="G322" s="42"/>
      <c r="H322" s="42"/>
      <c r="I322" s="42"/>
      <c r="J322" s="313" t="s">
        <v>682</v>
      </c>
      <c r="K322" s="313"/>
      <c r="L322" s="86" t="s">
        <v>18</v>
      </c>
      <c r="M322" s="86" t="s">
        <v>682</v>
      </c>
      <c r="N322" s="242"/>
      <c r="O322" s="42"/>
    </row>
    <row r="323" spans="1:15" ht="15" customHeight="1">
      <c r="A323" s="34"/>
      <c r="B323" s="312" t="s">
        <v>976</v>
      </c>
      <c r="C323" s="312"/>
      <c r="D323" s="312"/>
      <c r="E323" s="312"/>
      <c r="F323" s="312"/>
      <c r="G323" s="312"/>
      <c r="H323" s="312"/>
      <c r="I323" s="193"/>
      <c r="J323" s="311" t="s">
        <v>978</v>
      </c>
      <c r="K323" s="311"/>
      <c r="L323" s="194" t="s">
        <v>978</v>
      </c>
      <c r="M323" s="194" t="s">
        <v>977</v>
      </c>
      <c r="N323" s="240">
        <f>M323/L323*100</f>
        <v>80.585399449035805</v>
      </c>
      <c r="O323" s="34"/>
    </row>
    <row r="324" spans="1:15" ht="15" customHeight="1">
      <c r="A324" s="34"/>
      <c r="B324" s="305" t="s">
        <v>13</v>
      </c>
      <c r="C324" s="305"/>
      <c r="D324" s="305"/>
      <c r="E324" s="305"/>
      <c r="F324" s="305"/>
      <c r="G324" s="305"/>
      <c r="H324" s="305"/>
      <c r="I324" s="183"/>
      <c r="J324" s="270" t="s">
        <v>978</v>
      </c>
      <c r="K324" s="270"/>
      <c r="L324" s="13" t="s">
        <v>978</v>
      </c>
      <c r="M324" s="13" t="s">
        <v>977</v>
      </c>
      <c r="N324" s="237">
        <f>M324/L324*100</f>
        <v>80.585399449035805</v>
      </c>
      <c r="O324" s="34"/>
    </row>
    <row r="325" spans="1:15" ht="15" customHeight="1">
      <c r="A325" s="34"/>
      <c r="B325" s="184" t="s">
        <v>126</v>
      </c>
      <c r="C325" s="303" t="s">
        <v>127</v>
      </c>
      <c r="D325" s="303"/>
      <c r="E325" s="303"/>
      <c r="F325" s="303"/>
      <c r="G325" s="34"/>
      <c r="H325" s="34"/>
      <c r="I325" s="34"/>
      <c r="J325" s="304" t="s">
        <v>978</v>
      </c>
      <c r="K325" s="304"/>
      <c r="L325" s="185" t="s">
        <v>978</v>
      </c>
      <c r="M325" s="185" t="s">
        <v>977</v>
      </c>
      <c r="N325" s="238"/>
      <c r="O325" s="34"/>
    </row>
    <row r="326" spans="1:15" ht="15" customHeight="1">
      <c r="A326" s="34"/>
      <c r="B326" s="184" t="s">
        <v>166</v>
      </c>
      <c r="C326" s="303" t="s">
        <v>167</v>
      </c>
      <c r="D326" s="303"/>
      <c r="E326" s="303"/>
      <c r="F326" s="303"/>
      <c r="G326" s="34"/>
      <c r="H326" s="34"/>
      <c r="I326" s="34"/>
      <c r="J326" s="304" t="s">
        <v>978</v>
      </c>
      <c r="K326" s="304"/>
      <c r="L326" s="185" t="s">
        <v>978</v>
      </c>
      <c r="M326" s="185" t="s">
        <v>977</v>
      </c>
      <c r="N326" s="238"/>
      <c r="O326" s="34"/>
    </row>
    <row r="327" spans="1:15" ht="15" customHeight="1">
      <c r="A327" s="34"/>
      <c r="B327" s="184" t="s">
        <v>215</v>
      </c>
      <c r="C327" s="303" t="s">
        <v>216</v>
      </c>
      <c r="D327" s="303"/>
      <c r="E327" s="303"/>
      <c r="F327" s="303"/>
      <c r="G327" s="34"/>
      <c r="H327" s="34"/>
      <c r="I327" s="34"/>
      <c r="J327" s="304" t="s">
        <v>978</v>
      </c>
      <c r="K327" s="304"/>
      <c r="L327" s="185" t="s">
        <v>18</v>
      </c>
      <c r="M327" s="185" t="s">
        <v>977</v>
      </c>
      <c r="N327" s="238"/>
      <c r="O327" s="34"/>
    </row>
    <row r="328" spans="1:15" ht="15" customHeight="1">
      <c r="A328" s="34"/>
      <c r="B328" s="184" t="s">
        <v>485</v>
      </c>
      <c r="C328" s="303" t="s">
        <v>486</v>
      </c>
      <c r="D328" s="303"/>
      <c r="E328" s="303"/>
      <c r="F328" s="303"/>
      <c r="G328" s="34"/>
      <c r="H328" s="34"/>
      <c r="I328" s="34"/>
      <c r="J328" s="304" t="s">
        <v>978</v>
      </c>
      <c r="K328" s="304"/>
      <c r="L328" s="185" t="s">
        <v>18</v>
      </c>
      <c r="M328" s="185" t="s">
        <v>977</v>
      </c>
      <c r="N328" s="238"/>
      <c r="O328" s="34"/>
    </row>
    <row r="329" spans="1:15" s="45" customFormat="1" ht="15" customHeight="1">
      <c r="A329" s="42"/>
      <c r="B329" s="215" t="s">
        <v>489</v>
      </c>
      <c r="C329" s="314" t="s">
        <v>490</v>
      </c>
      <c r="D329" s="314"/>
      <c r="E329" s="314"/>
      <c r="F329" s="314"/>
      <c r="G329" s="42"/>
      <c r="H329" s="42"/>
      <c r="I329" s="42"/>
      <c r="J329" s="313" t="s">
        <v>698</v>
      </c>
      <c r="K329" s="313"/>
      <c r="L329" s="86" t="s">
        <v>18</v>
      </c>
      <c r="M329" s="86" t="s">
        <v>697</v>
      </c>
      <c r="N329" s="242"/>
      <c r="O329" s="42"/>
    </row>
    <row r="330" spans="1:15" s="45" customFormat="1" ht="15" customHeight="1">
      <c r="A330" s="42"/>
      <c r="B330" s="215" t="s">
        <v>489</v>
      </c>
      <c r="C330" s="314" t="s">
        <v>490</v>
      </c>
      <c r="D330" s="314"/>
      <c r="E330" s="314"/>
      <c r="F330" s="314"/>
      <c r="G330" s="42"/>
      <c r="H330" s="42"/>
      <c r="I330" s="42"/>
      <c r="J330" s="313" t="s">
        <v>700</v>
      </c>
      <c r="K330" s="313"/>
      <c r="L330" s="86" t="s">
        <v>18</v>
      </c>
      <c r="M330" s="86" t="s">
        <v>699</v>
      </c>
      <c r="N330" s="242"/>
      <c r="O330" s="42"/>
    </row>
    <row r="331" spans="1:15" ht="0.95" customHeight="1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243"/>
      <c r="O331" s="34"/>
    </row>
    <row r="332" spans="1:15" ht="12" customHeight="1">
      <c r="A332" s="34"/>
      <c r="B332" s="312" t="s">
        <v>979</v>
      </c>
      <c r="C332" s="312"/>
      <c r="D332" s="312"/>
      <c r="E332" s="312"/>
      <c r="F332" s="312"/>
      <c r="G332" s="312"/>
      <c r="H332" s="312"/>
      <c r="I332" s="193"/>
      <c r="J332" s="311" t="s">
        <v>981</v>
      </c>
      <c r="K332" s="311"/>
      <c r="L332" s="194" t="s">
        <v>981</v>
      </c>
      <c r="M332" s="194" t="s">
        <v>980</v>
      </c>
      <c r="N332" s="240">
        <f>M332/L332*100</f>
        <v>93.189083991805674</v>
      </c>
      <c r="O332" s="34"/>
    </row>
    <row r="333" spans="1:15" ht="29.1" customHeight="1">
      <c r="A333" s="34"/>
      <c r="B333" s="305" t="s">
        <v>13</v>
      </c>
      <c r="C333" s="305"/>
      <c r="D333" s="305"/>
      <c r="E333" s="305"/>
      <c r="F333" s="305"/>
      <c r="G333" s="305"/>
      <c r="H333" s="305"/>
      <c r="I333" s="183"/>
      <c r="J333" s="270" t="s">
        <v>981</v>
      </c>
      <c r="K333" s="270"/>
      <c r="L333" s="13" t="s">
        <v>981</v>
      </c>
      <c r="M333" s="13" t="s">
        <v>980</v>
      </c>
      <c r="N333" s="237">
        <f>M333/L333*100</f>
        <v>93.189083991805674</v>
      </c>
      <c r="O333" s="34"/>
    </row>
    <row r="334" spans="1:15" ht="20.100000000000001" customHeight="1">
      <c r="A334" s="34"/>
      <c r="B334" s="184" t="s">
        <v>126</v>
      </c>
      <c r="C334" s="303" t="s">
        <v>127</v>
      </c>
      <c r="D334" s="303"/>
      <c r="E334" s="303"/>
      <c r="F334" s="303"/>
      <c r="G334" s="34"/>
      <c r="H334" s="34"/>
      <c r="I334" s="34"/>
      <c r="J334" s="304" t="s">
        <v>981</v>
      </c>
      <c r="K334" s="304"/>
      <c r="L334" s="185" t="s">
        <v>981</v>
      </c>
      <c r="M334" s="185" t="s">
        <v>980</v>
      </c>
      <c r="N334" s="238"/>
      <c r="O334" s="34"/>
    </row>
    <row r="335" spans="1:15" ht="12" customHeight="1">
      <c r="A335" s="34"/>
      <c r="B335" s="184" t="s">
        <v>130</v>
      </c>
      <c r="C335" s="303" t="s">
        <v>131</v>
      </c>
      <c r="D335" s="303"/>
      <c r="E335" s="303"/>
      <c r="F335" s="303"/>
      <c r="G335" s="34"/>
      <c r="H335" s="34"/>
      <c r="I335" s="34"/>
      <c r="J335" s="304" t="s">
        <v>983</v>
      </c>
      <c r="K335" s="304"/>
      <c r="L335" s="185" t="s">
        <v>983</v>
      </c>
      <c r="M335" s="185" t="s">
        <v>982</v>
      </c>
      <c r="N335" s="238"/>
      <c r="O335" s="34"/>
    </row>
    <row r="336" spans="1:15" ht="12" customHeight="1">
      <c r="A336" s="34"/>
      <c r="B336" s="184" t="s">
        <v>134</v>
      </c>
      <c r="C336" s="303" t="s">
        <v>135</v>
      </c>
      <c r="D336" s="303"/>
      <c r="E336" s="303"/>
      <c r="F336" s="303"/>
      <c r="G336" s="34"/>
      <c r="H336" s="34"/>
      <c r="I336" s="34"/>
      <c r="J336" s="304" t="s">
        <v>985</v>
      </c>
      <c r="K336" s="304"/>
      <c r="L336" s="185" t="s">
        <v>18</v>
      </c>
      <c r="M336" s="85" t="s">
        <v>984</v>
      </c>
      <c r="N336" s="238"/>
      <c r="O336" s="34"/>
    </row>
    <row r="337" spans="1:15" ht="17.100000000000001" customHeight="1">
      <c r="A337" s="34"/>
      <c r="B337" s="184" t="s">
        <v>138</v>
      </c>
      <c r="C337" s="303" t="s">
        <v>139</v>
      </c>
      <c r="D337" s="303"/>
      <c r="E337" s="303"/>
      <c r="F337" s="303"/>
      <c r="G337" s="34"/>
      <c r="H337" s="34"/>
      <c r="I337" s="34"/>
      <c r="J337" s="304" t="s">
        <v>985</v>
      </c>
      <c r="K337" s="304"/>
      <c r="L337" s="185" t="s">
        <v>18</v>
      </c>
      <c r="M337" s="85" t="s">
        <v>984</v>
      </c>
      <c r="N337" s="238"/>
      <c r="O337" s="34"/>
    </row>
    <row r="338" spans="1:15" ht="12" customHeight="1">
      <c r="A338" s="34"/>
      <c r="B338" s="186" t="s">
        <v>140</v>
      </c>
      <c r="C338" s="302" t="s">
        <v>141</v>
      </c>
      <c r="D338" s="302"/>
      <c r="E338" s="302"/>
      <c r="F338" s="302"/>
      <c r="G338" s="34"/>
      <c r="H338" s="34"/>
      <c r="I338" s="34"/>
      <c r="J338" s="308" t="s">
        <v>604</v>
      </c>
      <c r="K338" s="308"/>
      <c r="L338" s="187" t="s">
        <v>18</v>
      </c>
      <c r="M338" s="86" t="s">
        <v>603</v>
      </c>
      <c r="N338" s="239"/>
      <c r="O338" s="34"/>
    </row>
    <row r="339" spans="1:15" ht="12" customHeight="1">
      <c r="A339" s="34"/>
      <c r="B339" s="186" t="s">
        <v>140</v>
      </c>
      <c r="C339" s="302" t="s">
        <v>141</v>
      </c>
      <c r="D339" s="302"/>
      <c r="E339" s="302"/>
      <c r="F339" s="302"/>
      <c r="G339" s="34"/>
      <c r="H339" s="34"/>
      <c r="I339" s="34"/>
      <c r="J339" s="308" t="s">
        <v>143</v>
      </c>
      <c r="K339" s="308"/>
      <c r="L339" s="187" t="s">
        <v>18</v>
      </c>
      <c r="M339" s="86" t="s">
        <v>142</v>
      </c>
      <c r="N339" s="239"/>
      <c r="O339" s="34"/>
    </row>
    <row r="340" spans="1:15">
      <c r="A340" s="34"/>
      <c r="B340" s="186" t="s">
        <v>140</v>
      </c>
      <c r="C340" s="302" t="s">
        <v>141</v>
      </c>
      <c r="D340" s="302"/>
      <c r="E340" s="302"/>
      <c r="F340" s="302"/>
      <c r="G340" s="34"/>
      <c r="H340" s="34"/>
      <c r="I340" s="34"/>
      <c r="J340" s="308" t="s">
        <v>606</v>
      </c>
      <c r="K340" s="308"/>
      <c r="L340" s="187" t="s">
        <v>18</v>
      </c>
      <c r="M340" s="86" t="s">
        <v>605</v>
      </c>
      <c r="N340" s="239"/>
      <c r="O340" s="34"/>
    </row>
    <row r="341" spans="1:15" ht="12.95" customHeight="1">
      <c r="A341" s="34"/>
      <c r="B341" s="184" t="s">
        <v>144</v>
      </c>
      <c r="C341" s="303" t="s">
        <v>145</v>
      </c>
      <c r="D341" s="303"/>
      <c r="E341" s="303"/>
      <c r="F341" s="303"/>
      <c r="G341" s="34"/>
      <c r="H341" s="34"/>
      <c r="I341" s="34"/>
      <c r="J341" s="304" t="s">
        <v>987</v>
      </c>
      <c r="K341" s="304"/>
      <c r="L341" s="185" t="s">
        <v>18</v>
      </c>
      <c r="M341" s="185" t="s">
        <v>986</v>
      </c>
      <c r="N341" s="238"/>
      <c r="O341" s="34"/>
    </row>
    <row r="342" spans="1:15" ht="12.95" customHeight="1">
      <c r="A342" s="34"/>
      <c r="B342" s="184" t="s">
        <v>148</v>
      </c>
      <c r="C342" s="303" t="s">
        <v>145</v>
      </c>
      <c r="D342" s="303"/>
      <c r="E342" s="303"/>
      <c r="F342" s="303"/>
      <c r="G342" s="34"/>
      <c r="H342" s="34"/>
      <c r="I342" s="34"/>
      <c r="J342" s="304" t="s">
        <v>987</v>
      </c>
      <c r="K342" s="304"/>
      <c r="L342" s="185" t="s">
        <v>18</v>
      </c>
      <c r="M342" s="185" t="s">
        <v>986</v>
      </c>
      <c r="N342" s="238"/>
      <c r="O342" s="34"/>
    </row>
    <row r="343" spans="1:15" ht="15" customHeight="1">
      <c r="A343" s="34"/>
      <c r="B343" s="186" t="s">
        <v>149</v>
      </c>
      <c r="C343" s="302" t="s">
        <v>150</v>
      </c>
      <c r="D343" s="302"/>
      <c r="E343" s="302"/>
      <c r="F343" s="302"/>
      <c r="G343" s="34"/>
      <c r="H343" s="34"/>
      <c r="I343" s="34"/>
      <c r="J343" s="308" t="s">
        <v>631</v>
      </c>
      <c r="K343" s="308"/>
      <c r="L343" s="187" t="s">
        <v>18</v>
      </c>
      <c r="M343" s="86" t="s">
        <v>630</v>
      </c>
      <c r="N343" s="239"/>
      <c r="O343" s="34"/>
    </row>
    <row r="344" spans="1:15" ht="15" customHeight="1">
      <c r="A344" s="34"/>
      <c r="B344" s="186" t="s">
        <v>149</v>
      </c>
      <c r="C344" s="302" t="s">
        <v>150</v>
      </c>
      <c r="D344" s="302"/>
      <c r="E344" s="302"/>
      <c r="F344" s="302"/>
      <c r="G344" s="34"/>
      <c r="H344" s="34"/>
      <c r="I344" s="34"/>
      <c r="J344" s="308" t="s">
        <v>154</v>
      </c>
      <c r="K344" s="308"/>
      <c r="L344" s="187" t="s">
        <v>18</v>
      </c>
      <c r="M344" s="86" t="s">
        <v>153</v>
      </c>
      <c r="N344" s="239"/>
      <c r="O344" s="34"/>
    </row>
    <row r="345" spans="1:15" ht="15" customHeight="1">
      <c r="A345" s="34"/>
      <c r="B345" s="186" t="s">
        <v>149</v>
      </c>
      <c r="C345" s="302" t="s">
        <v>150</v>
      </c>
      <c r="D345" s="302"/>
      <c r="E345" s="302"/>
      <c r="F345" s="302"/>
      <c r="G345" s="34"/>
      <c r="H345" s="34"/>
      <c r="I345" s="34"/>
      <c r="J345" s="308" t="s">
        <v>633</v>
      </c>
      <c r="K345" s="308"/>
      <c r="L345" s="187" t="s">
        <v>18</v>
      </c>
      <c r="M345" s="86" t="s">
        <v>632</v>
      </c>
      <c r="N345" s="239"/>
      <c r="O345" s="34"/>
    </row>
    <row r="346" spans="1:15" ht="12.95" customHeight="1">
      <c r="A346" s="34"/>
      <c r="B346" s="186" t="s">
        <v>151</v>
      </c>
      <c r="C346" s="302" t="s">
        <v>152</v>
      </c>
      <c r="D346" s="302"/>
      <c r="E346" s="302"/>
      <c r="F346" s="302"/>
      <c r="G346" s="34"/>
      <c r="H346" s="34"/>
      <c r="I346" s="34"/>
      <c r="J346" s="308" t="s">
        <v>635</v>
      </c>
      <c r="K346" s="308"/>
      <c r="L346" s="187" t="s">
        <v>18</v>
      </c>
      <c r="M346" s="86" t="s">
        <v>634</v>
      </c>
      <c r="N346" s="239"/>
      <c r="O346" s="34"/>
    </row>
    <row r="347" spans="1:15" ht="12.95" customHeight="1">
      <c r="A347" s="34"/>
      <c r="B347" s="186" t="s">
        <v>151</v>
      </c>
      <c r="C347" s="302" t="s">
        <v>152</v>
      </c>
      <c r="D347" s="302"/>
      <c r="E347" s="302"/>
      <c r="F347" s="302"/>
      <c r="G347" s="34"/>
      <c r="H347" s="34"/>
      <c r="I347" s="34"/>
      <c r="J347" s="308" t="s">
        <v>989</v>
      </c>
      <c r="K347" s="308"/>
      <c r="L347" s="187" t="s">
        <v>18</v>
      </c>
      <c r="M347" s="86" t="s">
        <v>988</v>
      </c>
      <c r="N347" s="239"/>
      <c r="O347" s="34"/>
    </row>
    <row r="348" spans="1:15" ht="15" customHeight="1">
      <c r="A348" s="34"/>
      <c r="B348" s="186" t="s">
        <v>151</v>
      </c>
      <c r="C348" s="302" t="s">
        <v>152</v>
      </c>
      <c r="D348" s="302"/>
      <c r="E348" s="302"/>
      <c r="F348" s="302"/>
      <c r="G348" s="34"/>
      <c r="H348" s="34"/>
      <c r="I348" s="34"/>
      <c r="J348" s="308" t="s">
        <v>637</v>
      </c>
      <c r="K348" s="308"/>
      <c r="L348" s="187" t="s">
        <v>18</v>
      </c>
      <c r="M348" s="86" t="s">
        <v>636</v>
      </c>
      <c r="N348" s="239"/>
      <c r="O348" s="34"/>
    </row>
    <row r="349" spans="1:15">
      <c r="A349" s="34"/>
      <c r="B349" s="184" t="s">
        <v>158</v>
      </c>
      <c r="C349" s="303" t="s">
        <v>159</v>
      </c>
      <c r="D349" s="303"/>
      <c r="E349" s="303"/>
      <c r="F349" s="303"/>
      <c r="G349" s="34"/>
      <c r="H349" s="34"/>
      <c r="I349" s="34"/>
      <c r="J349" s="304" t="s">
        <v>991</v>
      </c>
      <c r="K349" s="304"/>
      <c r="L349" s="185" t="s">
        <v>18</v>
      </c>
      <c r="M349" s="185" t="s">
        <v>990</v>
      </c>
      <c r="N349" s="238"/>
      <c r="O349" s="34"/>
    </row>
    <row r="350" spans="1:15">
      <c r="A350" s="34"/>
      <c r="B350" s="184" t="s">
        <v>162</v>
      </c>
      <c r="C350" s="303" t="s">
        <v>163</v>
      </c>
      <c r="D350" s="303"/>
      <c r="E350" s="303"/>
      <c r="F350" s="303"/>
      <c r="G350" s="34"/>
      <c r="H350" s="34"/>
      <c r="I350" s="34"/>
      <c r="J350" s="304" t="s">
        <v>991</v>
      </c>
      <c r="K350" s="304"/>
      <c r="L350" s="185" t="s">
        <v>18</v>
      </c>
      <c r="M350" s="185" t="s">
        <v>990</v>
      </c>
      <c r="N350" s="238"/>
      <c r="O350" s="34"/>
    </row>
    <row r="351" spans="1:15" ht="15" customHeight="1">
      <c r="A351" s="34"/>
      <c r="B351" s="186" t="s">
        <v>164</v>
      </c>
      <c r="C351" s="302" t="s">
        <v>163</v>
      </c>
      <c r="D351" s="302"/>
      <c r="E351" s="302"/>
      <c r="F351" s="302"/>
      <c r="G351" s="34"/>
      <c r="H351" s="34"/>
      <c r="I351" s="34"/>
      <c r="J351" s="308" t="s">
        <v>656</v>
      </c>
      <c r="K351" s="308"/>
      <c r="L351" s="187" t="s">
        <v>18</v>
      </c>
      <c r="M351" s="86" t="s">
        <v>655</v>
      </c>
      <c r="N351" s="239"/>
      <c r="O351" s="34"/>
    </row>
    <row r="352" spans="1:15" ht="15" customHeight="1">
      <c r="A352" s="34"/>
      <c r="B352" s="186" t="s">
        <v>164</v>
      </c>
      <c r="C352" s="302" t="s">
        <v>163</v>
      </c>
      <c r="D352" s="302"/>
      <c r="E352" s="302"/>
      <c r="F352" s="302"/>
      <c r="G352" s="34"/>
      <c r="H352" s="34"/>
      <c r="I352" s="34"/>
      <c r="J352" s="308" t="s">
        <v>992</v>
      </c>
      <c r="K352" s="308"/>
      <c r="L352" s="187" t="s">
        <v>18</v>
      </c>
      <c r="M352" s="86" t="s">
        <v>165</v>
      </c>
      <c r="N352" s="239"/>
      <c r="O352" s="34"/>
    </row>
    <row r="353" spans="1:15" ht="12" customHeight="1">
      <c r="A353" s="34"/>
      <c r="B353" s="186" t="s">
        <v>164</v>
      </c>
      <c r="C353" s="302" t="s">
        <v>163</v>
      </c>
      <c r="D353" s="302"/>
      <c r="E353" s="302"/>
      <c r="F353" s="302"/>
      <c r="G353" s="34"/>
      <c r="H353" s="34"/>
      <c r="I353" s="34"/>
      <c r="J353" s="308" t="s">
        <v>658</v>
      </c>
      <c r="K353" s="308"/>
      <c r="L353" s="187" t="s">
        <v>18</v>
      </c>
      <c r="M353" s="86" t="s">
        <v>657</v>
      </c>
      <c r="N353" s="239"/>
      <c r="O353" s="34"/>
    </row>
    <row r="354" spans="1:15" ht="12" customHeight="1">
      <c r="A354" s="34"/>
      <c r="B354" s="186" t="s">
        <v>164</v>
      </c>
      <c r="C354" s="302" t="s">
        <v>163</v>
      </c>
      <c r="D354" s="302"/>
      <c r="E354" s="302"/>
      <c r="F354" s="302"/>
      <c r="G354" s="34"/>
      <c r="H354" s="34"/>
      <c r="I354" s="34"/>
      <c r="J354" s="308" t="s">
        <v>18</v>
      </c>
      <c r="K354" s="308"/>
      <c r="L354" s="187" t="s">
        <v>18</v>
      </c>
      <c r="M354" s="187" t="s">
        <v>18</v>
      </c>
      <c r="N354" s="239"/>
      <c r="O354" s="34"/>
    </row>
    <row r="355" spans="1:15" ht="14.25" customHeight="1">
      <c r="A355" s="34"/>
      <c r="B355" s="184" t="s">
        <v>166</v>
      </c>
      <c r="C355" s="303" t="s">
        <v>167</v>
      </c>
      <c r="D355" s="303"/>
      <c r="E355" s="303"/>
      <c r="F355" s="303"/>
      <c r="G355" s="34"/>
      <c r="H355" s="34"/>
      <c r="I355" s="34"/>
      <c r="J355" s="304" t="s">
        <v>994</v>
      </c>
      <c r="K355" s="304"/>
      <c r="L355" s="185" t="s">
        <v>994</v>
      </c>
      <c r="M355" s="185" t="s">
        <v>993</v>
      </c>
      <c r="N355" s="238"/>
      <c r="O355" s="34"/>
    </row>
    <row r="356" spans="1:15" ht="15" customHeight="1">
      <c r="A356" s="34"/>
      <c r="B356" s="184" t="s">
        <v>170</v>
      </c>
      <c r="C356" s="303" t="s">
        <v>171</v>
      </c>
      <c r="D356" s="303"/>
      <c r="E356" s="303"/>
      <c r="F356" s="303"/>
      <c r="G356" s="34"/>
      <c r="H356" s="34"/>
      <c r="I356" s="34"/>
      <c r="J356" s="304" t="s">
        <v>994</v>
      </c>
      <c r="K356" s="304"/>
      <c r="L356" s="185" t="s">
        <v>18</v>
      </c>
      <c r="M356" s="185" t="s">
        <v>993</v>
      </c>
      <c r="N356" s="238"/>
      <c r="O356" s="34"/>
    </row>
    <row r="357" spans="1:15" ht="15" customHeight="1">
      <c r="A357" s="34"/>
      <c r="B357" s="184" t="s">
        <v>178</v>
      </c>
      <c r="C357" s="303" t="s">
        <v>179</v>
      </c>
      <c r="D357" s="303"/>
      <c r="E357" s="303"/>
      <c r="F357" s="303"/>
      <c r="G357" s="34"/>
      <c r="H357" s="34"/>
      <c r="I357" s="34"/>
      <c r="J357" s="304" t="s">
        <v>994</v>
      </c>
      <c r="K357" s="304"/>
      <c r="L357" s="185" t="s">
        <v>18</v>
      </c>
      <c r="M357" s="185" t="s">
        <v>993</v>
      </c>
      <c r="N357" s="238"/>
      <c r="O357" s="34"/>
    </row>
    <row r="358" spans="1:15" s="216" customFormat="1" ht="15" customHeight="1">
      <c r="A358" s="42"/>
      <c r="B358" s="215" t="s">
        <v>210</v>
      </c>
      <c r="C358" s="314" t="s">
        <v>211</v>
      </c>
      <c r="D358" s="314"/>
      <c r="E358" s="314"/>
      <c r="F358" s="314"/>
      <c r="G358" s="42"/>
      <c r="H358" s="42"/>
      <c r="I358" s="42"/>
      <c r="J358" s="313" t="s">
        <v>678</v>
      </c>
      <c r="K358" s="313"/>
      <c r="L358" s="86" t="s">
        <v>18</v>
      </c>
      <c r="M358" s="86" t="s">
        <v>677</v>
      </c>
      <c r="N358" s="242"/>
      <c r="O358" s="42"/>
    </row>
    <row r="359" spans="1:15" s="216" customFormat="1" ht="15" customHeight="1">
      <c r="A359" s="42"/>
      <c r="B359" s="215" t="s">
        <v>210</v>
      </c>
      <c r="C359" s="314" t="s">
        <v>211</v>
      </c>
      <c r="D359" s="314"/>
      <c r="E359" s="314"/>
      <c r="F359" s="314"/>
      <c r="G359" s="42"/>
      <c r="H359" s="42"/>
      <c r="I359" s="42"/>
      <c r="J359" s="313" t="s">
        <v>996</v>
      </c>
      <c r="K359" s="313"/>
      <c r="L359" s="86" t="s">
        <v>18</v>
      </c>
      <c r="M359" s="86" t="s">
        <v>995</v>
      </c>
      <c r="N359" s="242"/>
      <c r="O359" s="42"/>
    </row>
    <row r="360" spans="1:15" s="216" customFormat="1" ht="15" customHeight="1">
      <c r="A360" s="42"/>
      <c r="B360" s="215" t="s">
        <v>210</v>
      </c>
      <c r="C360" s="314" t="s">
        <v>211</v>
      </c>
      <c r="D360" s="314"/>
      <c r="E360" s="314"/>
      <c r="F360" s="314"/>
      <c r="G360" s="42"/>
      <c r="H360" s="42"/>
      <c r="I360" s="42"/>
      <c r="J360" s="313" t="s">
        <v>680</v>
      </c>
      <c r="K360" s="313"/>
      <c r="L360" s="86" t="s">
        <v>18</v>
      </c>
      <c r="M360" s="86" t="s">
        <v>679</v>
      </c>
      <c r="N360" s="242"/>
      <c r="O360" s="42"/>
    </row>
    <row r="361" spans="1:15" ht="0.95" customHeight="1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243"/>
      <c r="O361" s="34"/>
    </row>
    <row r="362" spans="1:15" ht="12" customHeight="1">
      <c r="A362" s="34"/>
      <c r="B362" s="309" t="s">
        <v>997</v>
      </c>
      <c r="C362" s="309"/>
      <c r="D362" s="309"/>
      <c r="E362" s="309"/>
      <c r="F362" s="309"/>
      <c r="G362" s="309"/>
      <c r="H362" s="309"/>
      <c r="I362" s="191"/>
      <c r="J362" s="307" t="s">
        <v>998</v>
      </c>
      <c r="K362" s="307"/>
      <c r="L362" s="192" t="s">
        <v>998</v>
      </c>
      <c r="M362" s="192" t="s">
        <v>998</v>
      </c>
      <c r="N362" s="235">
        <f>M362/L362*100</f>
        <v>100</v>
      </c>
      <c r="O362" s="34"/>
    </row>
    <row r="363" spans="1:15" ht="12" customHeight="1">
      <c r="A363" s="34"/>
      <c r="B363" s="312" t="s">
        <v>999</v>
      </c>
      <c r="C363" s="312"/>
      <c r="D363" s="312"/>
      <c r="E363" s="312"/>
      <c r="F363" s="312"/>
      <c r="G363" s="312"/>
      <c r="H363" s="312"/>
      <c r="I363" s="193"/>
      <c r="J363" s="311" t="s">
        <v>998</v>
      </c>
      <c r="K363" s="311"/>
      <c r="L363" s="194" t="s">
        <v>998</v>
      </c>
      <c r="M363" s="194" t="s">
        <v>998</v>
      </c>
      <c r="N363" s="240">
        <f>M363/L363*100</f>
        <v>100</v>
      </c>
      <c r="O363" s="34"/>
    </row>
    <row r="364" spans="1:15" ht="12" customHeight="1">
      <c r="A364" s="34"/>
      <c r="B364" s="305" t="s">
        <v>13</v>
      </c>
      <c r="C364" s="305"/>
      <c r="D364" s="305"/>
      <c r="E364" s="305"/>
      <c r="F364" s="305"/>
      <c r="G364" s="305"/>
      <c r="H364" s="305"/>
      <c r="I364" s="183"/>
      <c r="J364" s="270" t="s">
        <v>998</v>
      </c>
      <c r="K364" s="270"/>
      <c r="L364" s="13" t="s">
        <v>998</v>
      </c>
      <c r="M364" s="13" t="s">
        <v>998</v>
      </c>
      <c r="N364" s="237">
        <f>M364/L364*100</f>
        <v>100</v>
      </c>
      <c r="O364" s="34"/>
    </row>
    <row r="365" spans="1:15" ht="13.5" customHeight="1">
      <c r="A365" s="34"/>
      <c r="B365" s="184" t="s">
        <v>126</v>
      </c>
      <c r="C365" s="303" t="s">
        <v>127</v>
      </c>
      <c r="D365" s="303"/>
      <c r="E365" s="303"/>
      <c r="F365" s="303"/>
      <c r="G365" s="34"/>
      <c r="H365" s="34"/>
      <c r="I365" s="34"/>
      <c r="J365" s="304" t="s">
        <v>998</v>
      </c>
      <c r="K365" s="304"/>
      <c r="L365" s="185" t="s">
        <v>998</v>
      </c>
      <c r="M365" s="185" t="s">
        <v>998</v>
      </c>
      <c r="N365" s="238"/>
      <c r="O365" s="34"/>
    </row>
    <row r="366" spans="1:15" ht="15" customHeight="1">
      <c r="A366" s="34"/>
      <c r="B366" s="184" t="s">
        <v>503</v>
      </c>
      <c r="C366" s="303" t="s">
        <v>504</v>
      </c>
      <c r="D366" s="303"/>
      <c r="E366" s="303"/>
      <c r="F366" s="303"/>
      <c r="G366" s="34"/>
      <c r="H366" s="34"/>
      <c r="I366" s="34"/>
      <c r="J366" s="304" t="s">
        <v>998</v>
      </c>
      <c r="K366" s="304"/>
      <c r="L366" s="185" t="s">
        <v>998</v>
      </c>
      <c r="M366" s="185" t="s">
        <v>998</v>
      </c>
      <c r="N366" s="238"/>
      <c r="O366" s="34"/>
    </row>
    <row r="367" spans="1:15" ht="15" customHeight="1">
      <c r="A367" s="34"/>
      <c r="B367" s="184" t="s">
        <v>506</v>
      </c>
      <c r="C367" s="303" t="s">
        <v>507</v>
      </c>
      <c r="D367" s="303"/>
      <c r="E367" s="303"/>
      <c r="F367" s="303"/>
      <c r="G367" s="34"/>
      <c r="H367" s="34"/>
      <c r="I367" s="34"/>
      <c r="J367" s="304" t="s">
        <v>998</v>
      </c>
      <c r="K367" s="304"/>
      <c r="L367" s="185" t="s">
        <v>18</v>
      </c>
      <c r="M367" s="185" t="s">
        <v>998</v>
      </c>
      <c r="N367" s="238"/>
      <c r="O367" s="34"/>
    </row>
    <row r="368" spans="1:15" ht="12.95" customHeight="1">
      <c r="A368" s="34"/>
      <c r="B368" s="184" t="s">
        <v>508</v>
      </c>
      <c r="C368" s="303" t="s">
        <v>509</v>
      </c>
      <c r="D368" s="303"/>
      <c r="E368" s="303"/>
      <c r="F368" s="303"/>
      <c r="G368" s="34"/>
      <c r="H368" s="34"/>
      <c r="I368" s="34"/>
      <c r="J368" s="304" t="s">
        <v>998</v>
      </c>
      <c r="K368" s="304"/>
      <c r="L368" s="185" t="s">
        <v>18</v>
      </c>
      <c r="M368" s="185" t="s">
        <v>998</v>
      </c>
      <c r="N368" s="238"/>
      <c r="O368" s="34"/>
    </row>
    <row r="369" spans="1:15" ht="12.95" customHeight="1">
      <c r="A369" s="34"/>
      <c r="B369" s="186" t="s">
        <v>759</v>
      </c>
      <c r="C369" s="302" t="s">
        <v>760</v>
      </c>
      <c r="D369" s="302"/>
      <c r="E369" s="302"/>
      <c r="F369" s="302"/>
      <c r="G369" s="34"/>
      <c r="H369" s="34"/>
      <c r="I369" s="34"/>
      <c r="J369" s="308" t="s">
        <v>766</v>
      </c>
      <c r="K369" s="308"/>
      <c r="L369" s="187" t="s">
        <v>18</v>
      </c>
      <c r="M369" s="86" t="s">
        <v>766</v>
      </c>
      <c r="N369" s="239"/>
      <c r="O369" s="34"/>
    </row>
    <row r="370" spans="1:15" ht="15" customHeight="1" thickBot="1">
      <c r="A370" s="34"/>
      <c r="B370" s="186" t="s">
        <v>759</v>
      </c>
      <c r="C370" s="315" t="s">
        <v>760</v>
      </c>
      <c r="D370" s="315"/>
      <c r="E370" s="315"/>
      <c r="F370" s="315"/>
      <c r="G370" s="34"/>
      <c r="H370" s="34"/>
      <c r="I370" s="34"/>
      <c r="J370" s="316" t="s">
        <v>767</v>
      </c>
      <c r="K370" s="316"/>
      <c r="L370" s="187" t="s">
        <v>18</v>
      </c>
      <c r="M370" s="86" t="s">
        <v>767</v>
      </c>
      <c r="N370" s="244"/>
      <c r="O370" s="34"/>
    </row>
    <row r="371" spans="1:15" ht="15" customHeight="1">
      <c r="A371" s="34"/>
      <c r="B371" s="188"/>
      <c r="C371" s="188"/>
      <c r="D371" s="188"/>
      <c r="E371" s="188"/>
      <c r="F371" s="188"/>
      <c r="G371" s="188"/>
      <c r="H371" s="188"/>
      <c r="I371" s="188"/>
      <c r="J371" s="188"/>
      <c r="K371" s="188"/>
      <c r="L371" s="188"/>
      <c r="M371" s="188"/>
      <c r="N371" s="245"/>
      <c r="O371" s="34"/>
    </row>
    <row r="372" spans="1:15" ht="15" customHeight="1">
      <c r="A372" s="34"/>
      <c r="B372" s="204"/>
      <c r="C372" s="204"/>
      <c r="D372" s="34"/>
      <c r="E372" s="34"/>
      <c r="F372" s="204"/>
      <c r="G372" s="204"/>
      <c r="H372" s="204"/>
      <c r="I372" s="204"/>
      <c r="J372" s="204"/>
      <c r="K372" s="34"/>
      <c r="L372" s="34"/>
      <c r="M372" s="34"/>
      <c r="N372" s="239"/>
      <c r="O372" s="34"/>
    </row>
    <row r="373" spans="1:15" ht="15" customHeight="1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243"/>
      <c r="O373" s="34"/>
    </row>
    <row r="374" spans="1:15" ht="15" customHeight="1">
      <c r="A374" s="34"/>
      <c r="O374" s="34"/>
    </row>
    <row r="375" spans="1:15" ht="15" customHeight="1">
      <c r="A375" s="34"/>
      <c r="O375" s="34"/>
    </row>
    <row r="376" spans="1:15" ht="15" customHeight="1">
      <c r="A376" s="34"/>
      <c r="O376" s="34"/>
    </row>
    <row r="377" spans="1:15" ht="15" customHeight="1">
      <c r="A377" s="34"/>
      <c r="O377" s="34"/>
    </row>
    <row r="378" spans="1:15" ht="15" customHeight="1">
      <c r="A378" s="34"/>
      <c r="O378" s="34"/>
    </row>
    <row r="379" spans="1:15" ht="15" customHeight="1">
      <c r="A379" s="34"/>
      <c r="O379" s="34"/>
    </row>
    <row r="380" spans="1:15" ht="15" customHeight="1">
      <c r="A380" s="34"/>
      <c r="O380" s="34"/>
    </row>
    <row r="381" spans="1:15" ht="15" customHeight="1">
      <c r="A381" s="34"/>
      <c r="O381" s="34"/>
    </row>
    <row r="382" spans="1:15" ht="15" customHeight="1">
      <c r="A382" s="34"/>
      <c r="O382" s="34"/>
    </row>
    <row r="383" spans="1:15" ht="15" customHeight="1">
      <c r="A383" s="34"/>
      <c r="O383" s="34"/>
    </row>
    <row r="384" spans="1:15" ht="15" customHeight="1">
      <c r="A384" s="34"/>
      <c r="O384" s="34"/>
    </row>
    <row r="385" spans="1:15" ht="15" customHeight="1">
      <c r="A385" s="34"/>
      <c r="O385" s="34"/>
    </row>
    <row r="386" spans="1:15" ht="15" customHeight="1">
      <c r="A386" s="34"/>
      <c r="O386" s="34"/>
    </row>
    <row r="387" spans="1:15" ht="15" customHeight="1">
      <c r="A387" s="34"/>
      <c r="O387" s="34"/>
    </row>
    <row r="388" spans="1:15" ht="15" customHeight="1">
      <c r="O388" s="34"/>
    </row>
    <row r="389" spans="1:15" ht="15" customHeight="1">
      <c r="O389" s="34"/>
    </row>
    <row r="390" spans="1:15" ht="15" customHeight="1">
      <c r="O390" s="34"/>
    </row>
    <row r="391" spans="1:15" ht="15" customHeight="1">
      <c r="O391" s="34"/>
    </row>
    <row r="392" spans="1:15" ht="15" customHeight="1">
      <c r="O392" s="34"/>
    </row>
    <row r="393" spans="1:15" ht="6" customHeight="1">
      <c r="O393" s="34"/>
    </row>
    <row r="394" spans="1:15" ht="0.95" customHeight="1">
      <c r="O394" s="34"/>
    </row>
    <row r="395" spans="1:15" ht="12" customHeight="1">
      <c r="O395" s="34"/>
    </row>
    <row r="396" spans="1:15" ht="29.1" customHeight="1">
      <c r="O396" s="34"/>
    </row>
    <row r="397" spans="1:15" ht="20.100000000000001" customHeight="1"/>
    <row r="398" spans="1:15" ht="12" customHeight="1"/>
    <row r="399" spans="1:15" ht="12" customHeight="1"/>
    <row r="400" spans="1:15" ht="17.100000000000001" customHeight="1"/>
    <row r="401" ht="15" customHeight="1"/>
    <row r="402" ht="15" customHeight="1"/>
    <row r="403" ht="12" customHeight="1"/>
    <row r="404" ht="12" customHeight="1"/>
    <row r="405" ht="12" customHeight="1"/>
    <row r="406" ht="3.9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2.95" customHeight="1"/>
    <row r="414" ht="12.9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2.95" customHeight="1"/>
    <row r="422" ht="12.95" customHeight="1"/>
    <row r="423" ht="12.9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42" customHeight="1"/>
    <row r="434" ht="0.95" customHeight="1"/>
    <row r="435" ht="12" customHeight="1"/>
    <row r="436" ht="29.1" customHeight="1"/>
    <row r="437" ht="20.100000000000001" customHeight="1"/>
    <row r="438" ht="12" customHeight="1"/>
    <row r="439" ht="12" customHeight="1"/>
    <row r="440" ht="17.100000000000001" customHeight="1"/>
    <row r="441" ht="15" customHeight="1"/>
    <row r="442" ht="15" customHeight="1"/>
    <row r="443" ht="12" customHeight="1"/>
    <row r="444" ht="12" customHeight="1"/>
    <row r="445" ht="12" customHeight="1"/>
    <row r="446" ht="3.95" customHeight="1"/>
    <row r="447" ht="12.95" customHeight="1"/>
    <row r="448" ht="12.95" customHeight="1"/>
    <row r="449" ht="12.9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2.95" customHeight="1"/>
    <row r="457" ht="12.9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77" customHeight="1"/>
    <row r="465" ht="0.95" customHeight="1"/>
    <row r="466" ht="12" customHeight="1"/>
    <row r="467" ht="29.1" customHeight="1"/>
  </sheetData>
  <mergeCells count="718">
    <mergeCell ref="C368:F368"/>
    <mergeCell ref="J368:K368"/>
    <mergeCell ref="C367:F367"/>
    <mergeCell ref="J367:K367"/>
    <mergeCell ref="C366:F366"/>
    <mergeCell ref="J366:K366"/>
    <mergeCell ref="C370:F370"/>
    <mergeCell ref="J370:K370"/>
    <mergeCell ref="C369:F369"/>
    <mergeCell ref="J369:K369"/>
    <mergeCell ref="C360:F360"/>
    <mergeCell ref="J360:K360"/>
    <mergeCell ref="J364:K364"/>
    <mergeCell ref="J365:K365"/>
    <mergeCell ref="B362:H362"/>
    <mergeCell ref="J362:K362"/>
    <mergeCell ref="C365:F365"/>
    <mergeCell ref="B364:H364"/>
    <mergeCell ref="B363:H363"/>
    <mergeCell ref="J363:K363"/>
    <mergeCell ref="C356:F356"/>
    <mergeCell ref="J356:K356"/>
    <mergeCell ref="C355:F355"/>
    <mergeCell ref="C354:F354"/>
    <mergeCell ref="C357:F357"/>
    <mergeCell ref="J357:K357"/>
    <mergeCell ref="C359:F359"/>
    <mergeCell ref="J359:K359"/>
    <mergeCell ref="C358:F358"/>
    <mergeCell ref="J358:K358"/>
    <mergeCell ref="C348:F348"/>
    <mergeCell ref="J348:K348"/>
    <mergeCell ref="C347:F347"/>
    <mergeCell ref="J347:K347"/>
    <mergeCell ref="J354:K354"/>
    <mergeCell ref="J355:K355"/>
    <mergeCell ref="C350:F350"/>
    <mergeCell ref="J350:K350"/>
    <mergeCell ref="C349:F349"/>
    <mergeCell ref="J349:K349"/>
    <mergeCell ref="C351:F351"/>
    <mergeCell ref="J351:K351"/>
    <mergeCell ref="C353:F353"/>
    <mergeCell ref="J353:K353"/>
    <mergeCell ref="C352:F352"/>
    <mergeCell ref="J352:K352"/>
    <mergeCell ref="C342:F342"/>
    <mergeCell ref="J342:K342"/>
    <mergeCell ref="C341:F341"/>
    <mergeCell ref="J341:K341"/>
    <mergeCell ref="C343:F343"/>
    <mergeCell ref="J343:K343"/>
    <mergeCell ref="C346:F346"/>
    <mergeCell ref="J346:K346"/>
    <mergeCell ref="C345:F345"/>
    <mergeCell ref="J345:K345"/>
    <mergeCell ref="C344:F344"/>
    <mergeCell ref="J344:K344"/>
    <mergeCell ref="J340:K340"/>
    <mergeCell ref="C334:F334"/>
    <mergeCell ref="J334:K334"/>
    <mergeCell ref="B333:H333"/>
    <mergeCell ref="J333:K333"/>
    <mergeCell ref="B332:H332"/>
    <mergeCell ref="J332:K332"/>
    <mergeCell ref="C337:F337"/>
    <mergeCell ref="J337:K337"/>
    <mergeCell ref="C336:F336"/>
    <mergeCell ref="J336:K336"/>
    <mergeCell ref="C335:F335"/>
    <mergeCell ref="J335:K335"/>
    <mergeCell ref="C340:F340"/>
    <mergeCell ref="C339:F339"/>
    <mergeCell ref="C338:F338"/>
    <mergeCell ref="J338:K338"/>
    <mergeCell ref="C328:F328"/>
    <mergeCell ref="J328:K328"/>
    <mergeCell ref="C327:F327"/>
    <mergeCell ref="J327:K327"/>
    <mergeCell ref="C330:F330"/>
    <mergeCell ref="J330:K330"/>
    <mergeCell ref="C329:F329"/>
    <mergeCell ref="J329:K329"/>
    <mergeCell ref="J339:K339"/>
    <mergeCell ref="B323:H323"/>
    <mergeCell ref="J323:K323"/>
    <mergeCell ref="C322:F322"/>
    <mergeCell ref="J322:K322"/>
    <mergeCell ref="C321:F321"/>
    <mergeCell ref="J321:K321"/>
    <mergeCell ref="C326:F326"/>
    <mergeCell ref="J326:K326"/>
    <mergeCell ref="C325:F325"/>
    <mergeCell ref="J325:K325"/>
    <mergeCell ref="B324:H324"/>
    <mergeCell ref="J324:K324"/>
    <mergeCell ref="C317:F317"/>
    <mergeCell ref="J317:K317"/>
    <mergeCell ref="C316:F316"/>
    <mergeCell ref="J316:K316"/>
    <mergeCell ref="C315:F315"/>
    <mergeCell ref="J315:K315"/>
    <mergeCell ref="C320:F320"/>
    <mergeCell ref="J320:K320"/>
    <mergeCell ref="C319:F319"/>
    <mergeCell ref="J319:K319"/>
    <mergeCell ref="C318:F318"/>
    <mergeCell ref="J318:K318"/>
    <mergeCell ref="C308:F308"/>
    <mergeCell ref="J308:K308"/>
    <mergeCell ref="C309:F309"/>
    <mergeCell ref="J309:K309"/>
    <mergeCell ref="C310:F310"/>
    <mergeCell ref="J310:K310"/>
    <mergeCell ref="C311:F311"/>
    <mergeCell ref="J311:K311"/>
    <mergeCell ref="C314:F314"/>
    <mergeCell ref="J314:K314"/>
    <mergeCell ref="C313:F313"/>
    <mergeCell ref="J313:K313"/>
    <mergeCell ref="C312:F312"/>
    <mergeCell ref="J312:K312"/>
    <mergeCell ref="C305:F305"/>
    <mergeCell ref="J305:K305"/>
    <mergeCell ref="C304:F304"/>
    <mergeCell ref="J304:K304"/>
    <mergeCell ref="C303:F303"/>
    <mergeCell ref="J303:K303"/>
    <mergeCell ref="C307:F307"/>
    <mergeCell ref="J307:K307"/>
    <mergeCell ref="C306:F306"/>
    <mergeCell ref="J306:K306"/>
    <mergeCell ref="J294:K294"/>
    <mergeCell ref="C299:F299"/>
    <mergeCell ref="J299:K299"/>
    <mergeCell ref="C298:F298"/>
    <mergeCell ref="J298:K298"/>
    <mergeCell ref="B297:H297"/>
    <mergeCell ref="C302:F302"/>
    <mergeCell ref="J302:K302"/>
    <mergeCell ref="C301:F301"/>
    <mergeCell ref="J301:K301"/>
    <mergeCell ref="C300:F300"/>
    <mergeCell ref="J300:K300"/>
    <mergeCell ref="J296:K296"/>
    <mergeCell ref="J297:K297"/>
    <mergeCell ref="C287:F287"/>
    <mergeCell ref="J287:K287"/>
    <mergeCell ref="B286:H286"/>
    <mergeCell ref="J286:K286"/>
    <mergeCell ref="B285:H285"/>
    <mergeCell ref="J285:K285"/>
    <mergeCell ref="C290:F290"/>
    <mergeCell ref="J290:K290"/>
    <mergeCell ref="C289:F289"/>
    <mergeCell ref="J289:K289"/>
    <mergeCell ref="C288:F288"/>
    <mergeCell ref="J288:K288"/>
    <mergeCell ref="C293:F293"/>
    <mergeCell ref="J293:K293"/>
    <mergeCell ref="C292:F292"/>
    <mergeCell ref="J292:K292"/>
    <mergeCell ref="C291:F291"/>
    <mergeCell ref="J291:K291"/>
    <mergeCell ref="B296:H296"/>
    <mergeCell ref="C295:F295"/>
    <mergeCell ref="J295:K295"/>
    <mergeCell ref="C294:F294"/>
    <mergeCell ref="C281:F281"/>
    <mergeCell ref="J281:K281"/>
    <mergeCell ref="C280:F280"/>
    <mergeCell ref="J280:K280"/>
    <mergeCell ref="C279:F279"/>
    <mergeCell ref="J279:K279"/>
    <mergeCell ref="C284:F284"/>
    <mergeCell ref="J284:K284"/>
    <mergeCell ref="C283:F283"/>
    <mergeCell ref="J283:K283"/>
    <mergeCell ref="C282:F282"/>
    <mergeCell ref="J282:K282"/>
    <mergeCell ref="C275:F275"/>
    <mergeCell ref="J275:K275"/>
    <mergeCell ref="C274:F274"/>
    <mergeCell ref="J274:K274"/>
    <mergeCell ref="C276:F276"/>
    <mergeCell ref="J276:K276"/>
    <mergeCell ref="B278:H278"/>
    <mergeCell ref="J278:K278"/>
    <mergeCell ref="B277:H277"/>
    <mergeCell ref="J277:K277"/>
    <mergeCell ref="J265:K265"/>
    <mergeCell ref="C269:F269"/>
    <mergeCell ref="J269:K269"/>
    <mergeCell ref="C268:F268"/>
    <mergeCell ref="B270:H270"/>
    <mergeCell ref="J270:K270"/>
    <mergeCell ref="C273:F273"/>
    <mergeCell ref="J273:K273"/>
    <mergeCell ref="C272:F272"/>
    <mergeCell ref="J272:K272"/>
    <mergeCell ref="B271:H271"/>
    <mergeCell ref="J271:K271"/>
    <mergeCell ref="J267:K267"/>
    <mergeCell ref="J268:K268"/>
    <mergeCell ref="C258:F258"/>
    <mergeCell ref="J258:K258"/>
    <mergeCell ref="C257:F257"/>
    <mergeCell ref="J257:K257"/>
    <mergeCell ref="C256:F256"/>
    <mergeCell ref="J256:K256"/>
    <mergeCell ref="C261:F261"/>
    <mergeCell ref="J261:K261"/>
    <mergeCell ref="C260:F260"/>
    <mergeCell ref="J260:K260"/>
    <mergeCell ref="C259:F259"/>
    <mergeCell ref="J259:K259"/>
    <mergeCell ref="C264:F264"/>
    <mergeCell ref="J264:K264"/>
    <mergeCell ref="C263:F263"/>
    <mergeCell ref="J263:K263"/>
    <mergeCell ref="C262:F262"/>
    <mergeCell ref="J262:K262"/>
    <mergeCell ref="C267:F267"/>
    <mergeCell ref="C266:F266"/>
    <mergeCell ref="J266:K266"/>
    <mergeCell ref="C265:F265"/>
    <mergeCell ref="C253:F253"/>
    <mergeCell ref="J253:K253"/>
    <mergeCell ref="C251:F251"/>
    <mergeCell ref="J251:K251"/>
    <mergeCell ref="C250:F250"/>
    <mergeCell ref="J250:K250"/>
    <mergeCell ref="C255:F255"/>
    <mergeCell ref="J255:K255"/>
    <mergeCell ref="C254:F254"/>
    <mergeCell ref="J254:K254"/>
    <mergeCell ref="C246:F246"/>
    <mergeCell ref="J246:K246"/>
    <mergeCell ref="C245:F245"/>
    <mergeCell ref="J245:K245"/>
    <mergeCell ref="C247:F247"/>
    <mergeCell ref="J247:K247"/>
    <mergeCell ref="C249:F249"/>
    <mergeCell ref="J249:K249"/>
    <mergeCell ref="C248:F248"/>
    <mergeCell ref="J248:K248"/>
    <mergeCell ref="J243:K243"/>
    <mergeCell ref="J244:K244"/>
    <mergeCell ref="C235:F235"/>
    <mergeCell ref="J235:K235"/>
    <mergeCell ref="C234:F234"/>
    <mergeCell ref="J234:K234"/>
    <mergeCell ref="C233:F233"/>
    <mergeCell ref="J233:K233"/>
    <mergeCell ref="C238:F238"/>
    <mergeCell ref="J238:K238"/>
    <mergeCell ref="C237:F237"/>
    <mergeCell ref="J237:K237"/>
    <mergeCell ref="C236:F236"/>
    <mergeCell ref="J236:K236"/>
    <mergeCell ref="C241:F241"/>
    <mergeCell ref="J241:K241"/>
    <mergeCell ref="C240:F240"/>
    <mergeCell ref="J240:K240"/>
    <mergeCell ref="C239:F239"/>
    <mergeCell ref="J239:K239"/>
    <mergeCell ref="C244:F244"/>
    <mergeCell ref="C243:F243"/>
    <mergeCell ref="C242:F242"/>
    <mergeCell ref="J242:K242"/>
    <mergeCell ref="C230:F230"/>
    <mergeCell ref="J230:K230"/>
    <mergeCell ref="C229:F229"/>
    <mergeCell ref="J229:K229"/>
    <mergeCell ref="C228:F228"/>
    <mergeCell ref="J228:K228"/>
    <mergeCell ref="C231:F231"/>
    <mergeCell ref="J231:K231"/>
    <mergeCell ref="C232:F232"/>
    <mergeCell ref="J232:K232"/>
    <mergeCell ref="C224:F224"/>
    <mergeCell ref="J224:K224"/>
    <mergeCell ref="C223:F223"/>
    <mergeCell ref="J223:K223"/>
    <mergeCell ref="C222:F222"/>
    <mergeCell ref="J222:K222"/>
    <mergeCell ref="C227:F227"/>
    <mergeCell ref="J227:K227"/>
    <mergeCell ref="C226:F226"/>
    <mergeCell ref="J226:K226"/>
    <mergeCell ref="C225:F225"/>
    <mergeCell ref="J225:K225"/>
    <mergeCell ref="J213:K213"/>
    <mergeCell ref="C218:F218"/>
    <mergeCell ref="J218:K218"/>
    <mergeCell ref="C217:F217"/>
    <mergeCell ref="J217:K217"/>
    <mergeCell ref="C216:F216"/>
    <mergeCell ref="C221:F221"/>
    <mergeCell ref="J221:K221"/>
    <mergeCell ref="C220:F220"/>
    <mergeCell ref="J220:K220"/>
    <mergeCell ref="C219:F219"/>
    <mergeCell ref="J219:K219"/>
    <mergeCell ref="J215:K215"/>
    <mergeCell ref="J216:K216"/>
    <mergeCell ref="C206:F206"/>
    <mergeCell ref="J206:K206"/>
    <mergeCell ref="C205:F205"/>
    <mergeCell ref="J205:K205"/>
    <mergeCell ref="C204:F204"/>
    <mergeCell ref="J204:K204"/>
    <mergeCell ref="C209:F209"/>
    <mergeCell ref="J209:K209"/>
    <mergeCell ref="C208:F208"/>
    <mergeCell ref="J208:K208"/>
    <mergeCell ref="C207:F207"/>
    <mergeCell ref="J207:K207"/>
    <mergeCell ref="C212:F212"/>
    <mergeCell ref="J212:K212"/>
    <mergeCell ref="C211:F211"/>
    <mergeCell ref="J211:K211"/>
    <mergeCell ref="C210:F210"/>
    <mergeCell ref="J210:K210"/>
    <mergeCell ref="C215:F215"/>
    <mergeCell ref="C214:F214"/>
    <mergeCell ref="J214:K214"/>
    <mergeCell ref="C213:F213"/>
    <mergeCell ref="C200:F200"/>
    <mergeCell ref="J200:K200"/>
    <mergeCell ref="C199:F199"/>
    <mergeCell ref="J199:K199"/>
    <mergeCell ref="C198:F198"/>
    <mergeCell ref="J198:K198"/>
    <mergeCell ref="C203:F203"/>
    <mergeCell ref="J203:K203"/>
    <mergeCell ref="C202:F202"/>
    <mergeCell ref="J202:K202"/>
    <mergeCell ref="C201:F201"/>
    <mergeCell ref="J201:K201"/>
    <mergeCell ref="C194:F194"/>
    <mergeCell ref="J194:K194"/>
    <mergeCell ref="C193:F193"/>
    <mergeCell ref="J193:K193"/>
    <mergeCell ref="C192:F192"/>
    <mergeCell ref="J192:K192"/>
    <mergeCell ref="C197:F197"/>
    <mergeCell ref="J197:K197"/>
    <mergeCell ref="C196:F196"/>
    <mergeCell ref="J196:K196"/>
    <mergeCell ref="C195:F195"/>
    <mergeCell ref="J195:K195"/>
    <mergeCell ref="J183:K183"/>
    <mergeCell ref="C188:F188"/>
    <mergeCell ref="C187:F187"/>
    <mergeCell ref="C186:F186"/>
    <mergeCell ref="J186:K186"/>
    <mergeCell ref="C191:F191"/>
    <mergeCell ref="J191:K191"/>
    <mergeCell ref="C190:F190"/>
    <mergeCell ref="J190:K190"/>
    <mergeCell ref="C189:F189"/>
    <mergeCell ref="J189:K189"/>
    <mergeCell ref="C175:F175"/>
    <mergeCell ref="J175:K175"/>
    <mergeCell ref="C176:F176"/>
    <mergeCell ref="J176:K176"/>
    <mergeCell ref="J187:K187"/>
    <mergeCell ref="J188:K188"/>
    <mergeCell ref="C252:F252"/>
    <mergeCell ref="C179:F179"/>
    <mergeCell ref="J179:K179"/>
    <mergeCell ref="C178:F178"/>
    <mergeCell ref="J178:K178"/>
    <mergeCell ref="C177:F177"/>
    <mergeCell ref="J177:K177"/>
    <mergeCell ref="C182:F182"/>
    <mergeCell ref="J182:K182"/>
    <mergeCell ref="C181:F181"/>
    <mergeCell ref="J181:K181"/>
    <mergeCell ref="C180:F180"/>
    <mergeCell ref="J180:K180"/>
    <mergeCell ref="C185:F185"/>
    <mergeCell ref="J185:K185"/>
    <mergeCell ref="C184:F184"/>
    <mergeCell ref="J184:K184"/>
    <mergeCell ref="C183:F183"/>
    <mergeCell ref="C171:F171"/>
    <mergeCell ref="J171:K171"/>
    <mergeCell ref="C170:F170"/>
    <mergeCell ref="J170:K170"/>
    <mergeCell ref="C169:F169"/>
    <mergeCell ref="J169:K169"/>
    <mergeCell ref="C174:F174"/>
    <mergeCell ref="J174:K174"/>
    <mergeCell ref="C173:F173"/>
    <mergeCell ref="J173:K173"/>
    <mergeCell ref="C172:F172"/>
    <mergeCell ref="J172:K172"/>
    <mergeCell ref="C165:F165"/>
    <mergeCell ref="J165:K165"/>
    <mergeCell ref="C164:F164"/>
    <mergeCell ref="J164:K164"/>
    <mergeCell ref="C163:F163"/>
    <mergeCell ref="J163:K163"/>
    <mergeCell ref="C168:F168"/>
    <mergeCell ref="J168:K168"/>
    <mergeCell ref="C167:F167"/>
    <mergeCell ref="J167:K167"/>
    <mergeCell ref="C166:F166"/>
    <mergeCell ref="J166:K166"/>
    <mergeCell ref="C153:F153"/>
    <mergeCell ref="J153:K153"/>
    <mergeCell ref="C158:F158"/>
    <mergeCell ref="C157:F157"/>
    <mergeCell ref="J157:K157"/>
    <mergeCell ref="C156:F156"/>
    <mergeCell ref="J156:K156"/>
    <mergeCell ref="C162:F162"/>
    <mergeCell ref="J162:K162"/>
    <mergeCell ref="C160:F160"/>
    <mergeCell ref="J160:K160"/>
    <mergeCell ref="C159:F159"/>
    <mergeCell ref="C146:F146"/>
    <mergeCell ref="J146:K146"/>
    <mergeCell ref="C145:F145"/>
    <mergeCell ref="J145:K145"/>
    <mergeCell ref="C144:F144"/>
    <mergeCell ref="J144:K144"/>
    <mergeCell ref="J158:K158"/>
    <mergeCell ref="J159:K159"/>
    <mergeCell ref="C149:F149"/>
    <mergeCell ref="J149:K149"/>
    <mergeCell ref="C148:F148"/>
    <mergeCell ref="J148:K148"/>
    <mergeCell ref="C147:F147"/>
    <mergeCell ref="J147:K147"/>
    <mergeCell ref="C152:F152"/>
    <mergeCell ref="J152:K152"/>
    <mergeCell ref="C151:F151"/>
    <mergeCell ref="J151:K151"/>
    <mergeCell ref="C150:F150"/>
    <mergeCell ref="J150:K150"/>
    <mergeCell ref="C155:F155"/>
    <mergeCell ref="J155:K155"/>
    <mergeCell ref="C154:F154"/>
    <mergeCell ref="J154:K154"/>
    <mergeCell ref="C140:F140"/>
    <mergeCell ref="J140:K140"/>
    <mergeCell ref="C139:F139"/>
    <mergeCell ref="J139:K139"/>
    <mergeCell ref="C138:F138"/>
    <mergeCell ref="J138:K138"/>
    <mergeCell ref="C143:F143"/>
    <mergeCell ref="J143:K143"/>
    <mergeCell ref="C142:F142"/>
    <mergeCell ref="J142:K142"/>
    <mergeCell ref="C141:F141"/>
    <mergeCell ref="J141:K141"/>
    <mergeCell ref="C134:F134"/>
    <mergeCell ref="J134:K134"/>
    <mergeCell ref="C132:F132"/>
    <mergeCell ref="J132:K132"/>
    <mergeCell ref="C131:F131"/>
    <mergeCell ref="J131:K131"/>
    <mergeCell ref="C137:F137"/>
    <mergeCell ref="J137:K137"/>
    <mergeCell ref="C136:F136"/>
    <mergeCell ref="J136:K136"/>
    <mergeCell ref="C135:F135"/>
    <mergeCell ref="J135:K135"/>
    <mergeCell ref="C127:F127"/>
    <mergeCell ref="J127:K127"/>
    <mergeCell ref="C126:F126"/>
    <mergeCell ref="J126:K126"/>
    <mergeCell ref="C125:F125"/>
    <mergeCell ref="J125:K125"/>
    <mergeCell ref="C130:F130"/>
    <mergeCell ref="J130:K130"/>
    <mergeCell ref="C129:F129"/>
    <mergeCell ref="J129:K129"/>
    <mergeCell ref="C128:F128"/>
    <mergeCell ref="J128:K128"/>
    <mergeCell ref="C118:F118"/>
    <mergeCell ref="J118:K118"/>
    <mergeCell ref="J120:K120"/>
    <mergeCell ref="J121:K121"/>
    <mergeCell ref="C121:F121"/>
    <mergeCell ref="C120:F120"/>
    <mergeCell ref="C119:F119"/>
    <mergeCell ref="J119:K119"/>
    <mergeCell ref="C124:F124"/>
    <mergeCell ref="J124:K124"/>
    <mergeCell ref="C123:F123"/>
    <mergeCell ref="J123:K123"/>
    <mergeCell ref="C122:F122"/>
    <mergeCell ref="J122:K122"/>
    <mergeCell ref="C114:F114"/>
    <mergeCell ref="J114:K114"/>
    <mergeCell ref="C113:F113"/>
    <mergeCell ref="J113:K113"/>
    <mergeCell ref="B112:H112"/>
    <mergeCell ref="J112:K112"/>
    <mergeCell ref="C117:F117"/>
    <mergeCell ref="J117:K117"/>
    <mergeCell ref="C116:F116"/>
    <mergeCell ref="J116:K116"/>
    <mergeCell ref="C115:F115"/>
    <mergeCell ref="J115:K115"/>
    <mergeCell ref="C108:F108"/>
    <mergeCell ref="J108:K108"/>
    <mergeCell ref="C107:F107"/>
    <mergeCell ref="J107:K107"/>
    <mergeCell ref="C106:F106"/>
    <mergeCell ref="J106:K106"/>
    <mergeCell ref="B111:H111"/>
    <mergeCell ref="J111:K111"/>
    <mergeCell ref="C110:F110"/>
    <mergeCell ref="J110:K110"/>
    <mergeCell ref="C109:F109"/>
    <mergeCell ref="J109:K109"/>
    <mergeCell ref="C102:F102"/>
    <mergeCell ref="J102:K102"/>
    <mergeCell ref="C101:F101"/>
    <mergeCell ref="J101:K101"/>
    <mergeCell ref="C100:F100"/>
    <mergeCell ref="J100:K100"/>
    <mergeCell ref="C105:F105"/>
    <mergeCell ref="J105:K105"/>
    <mergeCell ref="C104:F104"/>
    <mergeCell ref="J104:K104"/>
    <mergeCell ref="C103:F103"/>
    <mergeCell ref="J103:K103"/>
    <mergeCell ref="B90:H90"/>
    <mergeCell ref="J90:K90"/>
    <mergeCell ref="J92:K92"/>
    <mergeCell ref="J93:K93"/>
    <mergeCell ref="C133:F133"/>
    <mergeCell ref="J133:K133"/>
    <mergeCell ref="C161:F161"/>
    <mergeCell ref="J161:K161"/>
    <mergeCell ref="C93:F93"/>
    <mergeCell ref="C92:F92"/>
    <mergeCell ref="B91:H91"/>
    <mergeCell ref="J91:K91"/>
    <mergeCell ref="C96:F96"/>
    <mergeCell ref="J96:K96"/>
    <mergeCell ref="C95:F95"/>
    <mergeCell ref="J95:K95"/>
    <mergeCell ref="C94:F94"/>
    <mergeCell ref="J94:K94"/>
    <mergeCell ref="C99:F99"/>
    <mergeCell ref="J99:K99"/>
    <mergeCell ref="C98:F98"/>
    <mergeCell ref="J98:K98"/>
    <mergeCell ref="C97:F97"/>
    <mergeCell ref="J97:K97"/>
    <mergeCell ref="C86:F86"/>
    <mergeCell ref="J86:K86"/>
    <mergeCell ref="C85:F85"/>
    <mergeCell ref="J85:K85"/>
    <mergeCell ref="C84:F84"/>
    <mergeCell ref="J84:K84"/>
    <mergeCell ref="C89:F89"/>
    <mergeCell ref="J89:K89"/>
    <mergeCell ref="C88:F88"/>
    <mergeCell ref="J88:K88"/>
    <mergeCell ref="C87:F87"/>
    <mergeCell ref="J87:K87"/>
    <mergeCell ref="J75:K75"/>
    <mergeCell ref="C80:F80"/>
    <mergeCell ref="J80:K80"/>
    <mergeCell ref="C79:F79"/>
    <mergeCell ref="J79:K79"/>
    <mergeCell ref="C78:F78"/>
    <mergeCell ref="C83:F83"/>
    <mergeCell ref="J83:K83"/>
    <mergeCell ref="C82:F82"/>
    <mergeCell ref="J82:K82"/>
    <mergeCell ref="C81:F81"/>
    <mergeCell ref="J81:K81"/>
    <mergeCell ref="J77:K77"/>
    <mergeCell ref="J78:K78"/>
    <mergeCell ref="C68:F68"/>
    <mergeCell ref="J68:K68"/>
    <mergeCell ref="C67:F67"/>
    <mergeCell ref="J67:K67"/>
    <mergeCell ref="C66:F66"/>
    <mergeCell ref="J66:K66"/>
    <mergeCell ref="C71:F71"/>
    <mergeCell ref="J71:K71"/>
    <mergeCell ref="C70:F70"/>
    <mergeCell ref="J70:K70"/>
    <mergeCell ref="C69:F69"/>
    <mergeCell ref="J69:K69"/>
    <mergeCell ref="C74:F74"/>
    <mergeCell ref="J74:K74"/>
    <mergeCell ref="C73:F73"/>
    <mergeCell ref="J73:K73"/>
    <mergeCell ref="C72:F72"/>
    <mergeCell ref="J72:K72"/>
    <mergeCell ref="C77:F77"/>
    <mergeCell ref="C76:F76"/>
    <mergeCell ref="J76:K76"/>
    <mergeCell ref="C75:F75"/>
    <mergeCell ref="C62:F62"/>
    <mergeCell ref="J62:K62"/>
    <mergeCell ref="C61:F61"/>
    <mergeCell ref="J61:K61"/>
    <mergeCell ref="C60:F60"/>
    <mergeCell ref="J60:K60"/>
    <mergeCell ref="C65:F65"/>
    <mergeCell ref="J65:K65"/>
    <mergeCell ref="C64:F64"/>
    <mergeCell ref="J64:K64"/>
    <mergeCell ref="C63:F63"/>
    <mergeCell ref="J63:K63"/>
    <mergeCell ref="C55:F55"/>
    <mergeCell ref="J55:K55"/>
    <mergeCell ref="C54:F54"/>
    <mergeCell ref="J54:K54"/>
    <mergeCell ref="C53:F53"/>
    <mergeCell ref="J53:K53"/>
    <mergeCell ref="C56:F56"/>
    <mergeCell ref="J56:K56"/>
    <mergeCell ref="C59:F59"/>
    <mergeCell ref="J59:K59"/>
    <mergeCell ref="C58:F58"/>
    <mergeCell ref="J58:K58"/>
    <mergeCell ref="C57:F57"/>
    <mergeCell ref="J57:K57"/>
    <mergeCell ref="B49:H49"/>
    <mergeCell ref="J49:K49"/>
    <mergeCell ref="B48:H48"/>
    <mergeCell ref="J48:K48"/>
    <mergeCell ref="B47:H47"/>
    <mergeCell ref="J47:K47"/>
    <mergeCell ref="C52:F52"/>
    <mergeCell ref="J52:K52"/>
    <mergeCell ref="C51:F51"/>
    <mergeCell ref="J51:K51"/>
    <mergeCell ref="C50:F50"/>
    <mergeCell ref="J50:K50"/>
    <mergeCell ref="C46:F46"/>
    <mergeCell ref="J46:K46"/>
    <mergeCell ref="C45:F45"/>
    <mergeCell ref="J45:K45"/>
    <mergeCell ref="B13:H13"/>
    <mergeCell ref="B12:H12"/>
    <mergeCell ref="C16:F16"/>
    <mergeCell ref="J14:K14"/>
    <mergeCell ref="B14:H14"/>
    <mergeCell ref="C41:F41"/>
    <mergeCell ref="J41:K41"/>
    <mergeCell ref="C40:F40"/>
    <mergeCell ref="J40:K40"/>
    <mergeCell ref="C39:F39"/>
    <mergeCell ref="J39:K39"/>
    <mergeCell ref="C42:F42"/>
    <mergeCell ref="J42:K42"/>
    <mergeCell ref="C44:F44"/>
    <mergeCell ref="J44:K44"/>
    <mergeCell ref="C43:F43"/>
    <mergeCell ref="J43:K43"/>
    <mergeCell ref="C34:F34"/>
    <mergeCell ref="J34:K34"/>
    <mergeCell ref="C35:F35"/>
    <mergeCell ref="J35:K35"/>
    <mergeCell ref="C38:F38"/>
    <mergeCell ref="J38:K38"/>
    <mergeCell ref="C37:F37"/>
    <mergeCell ref="J37:K37"/>
    <mergeCell ref="C36:F36"/>
    <mergeCell ref="J36:K36"/>
    <mergeCell ref="C30:F30"/>
    <mergeCell ref="J30:K30"/>
    <mergeCell ref="C29:F29"/>
    <mergeCell ref="J29:K29"/>
    <mergeCell ref="C28:F28"/>
    <mergeCell ref="J28:K28"/>
    <mergeCell ref="C33:F33"/>
    <mergeCell ref="J33:K33"/>
    <mergeCell ref="C32:F32"/>
    <mergeCell ref="J32:K32"/>
    <mergeCell ref="C31:F31"/>
    <mergeCell ref="J31:K31"/>
    <mergeCell ref="C24:F24"/>
    <mergeCell ref="J24:K24"/>
    <mergeCell ref="C23:F23"/>
    <mergeCell ref="J23:K23"/>
    <mergeCell ref="C22:F22"/>
    <mergeCell ref="J22:K22"/>
    <mergeCell ref="C27:F27"/>
    <mergeCell ref="J27:K27"/>
    <mergeCell ref="C26:F26"/>
    <mergeCell ref="J26:K26"/>
    <mergeCell ref="C25:F25"/>
    <mergeCell ref="J25:K25"/>
    <mergeCell ref="C19:F19"/>
    <mergeCell ref="J19:K19"/>
    <mergeCell ref="C18:F18"/>
    <mergeCell ref="J18:K18"/>
    <mergeCell ref="C17:F17"/>
    <mergeCell ref="J17:K17"/>
    <mergeCell ref="C21:F21"/>
    <mergeCell ref="J21:K21"/>
    <mergeCell ref="C20:F20"/>
    <mergeCell ref="J20:K20"/>
    <mergeCell ref="B4:D4"/>
    <mergeCell ref="B5:D5"/>
    <mergeCell ref="B6:D6"/>
    <mergeCell ref="B2:D2"/>
    <mergeCell ref="B3:D3"/>
    <mergeCell ref="J16:K16"/>
    <mergeCell ref="B15:H15"/>
    <mergeCell ref="J15:K15"/>
    <mergeCell ref="J12:K12"/>
    <mergeCell ref="J13:K13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6"/>
  <sheetViews>
    <sheetView workbookViewId="0">
      <selection activeCell="K18" sqref="K17:K18"/>
    </sheetView>
  </sheetViews>
  <sheetFormatPr defaultRowHeight="15"/>
  <cols>
    <col min="2" max="3" width="6.140625" customWidth="1"/>
    <col min="4" max="4" width="5.85546875" customWidth="1"/>
    <col min="5" max="5" width="19.5703125" customWidth="1"/>
    <col min="6" max="6" width="24.28515625" customWidth="1"/>
    <col min="7" max="7" width="22.28515625" customWidth="1"/>
    <col min="8" max="8" width="20.5703125" customWidth="1"/>
    <col min="9" max="9" width="24.42578125" customWidth="1"/>
    <col min="10" max="10" width="15.42578125" customWidth="1"/>
    <col min="11" max="11" width="12.7109375" customWidth="1"/>
  </cols>
  <sheetData>
    <row r="1" spans="1:11" ht="18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15.75">
      <c r="A2" s="298" t="s">
        <v>1000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</row>
    <row r="3" spans="1:11" ht="15.75">
      <c r="A3" s="298" t="s">
        <v>1001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</row>
    <row r="4" spans="1:11" ht="18">
      <c r="A4" s="116"/>
      <c r="B4" s="116"/>
      <c r="C4" s="116"/>
      <c r="D4" s="116"/>
      <c r="E4" s="116"/>
      <c r="F4" s="116"/>
      <c r="G4" s="116"/>
      <c r="H4" s="116"/>
      <c r="I4" s="195"/>
      <c r="J4" s="195"/>
      <c r="K4" s="195"/>
    </row>
    <row r="5" spans="1:11" ht="25.5" customHeight="1">
      <c r="A5" s="299" t="s">
        <v>801</v>
      </c>
      <c r="B5" s="300"/>
      <c r="C5" s="300"/>
      <c r="D5" s="300"/>
      <c r="E5" s="301"/>
      <c r="F5" s="182" t="s">
        <v>1002</v>
      </c>
      <c r="G5" s="196" t="s">
        <v>830</v>
      </c>
      <c r="H5" s="182" t="s">
        <v>1003</v>
      </c>
      <c r="I5" s="182" t="s">
        <v>1004</v>
      </c>
      <c r="J5" s="182" t="s">
        <v>806</v>
      </c>
      <c r="K5" s="182" t="s">
        <v>807</v>
      </c>
    </row>
    <row r="6" spans="1:11">
      <c r="A6" s="299">
        <v>1</v>
      </c>
      <c r="B6" s="300"/>
      <c r="C6" s="300"/>
      <c r="D6" s="300"/>
      <c r="E6" s="301"/>
      <c r="F6" s="182">
        <v>2</v>
      </c>
      <c r="G6" s="182">
        <v>3</v>
      </c>
      <c r="H6" s="182">
        <v>4</v>
      </c>
      <c r="I6" s="182">
        <v>5</v>
      </c>
      <c r="J6" s="182" t="s">
        <v>808</v>
      </c>
      <c r="K6" s="182" t="s">
        <v>809</v>
      </c>
    </row>
    <row r="7" spans="1:11" ht="38.25">
      <c r="A7" s="122">
        <v>8</v>
      </c>
      <c r="B7" s="122"/>
      <c r="C7" s="122"/>
      <c r="D7" s="122"/>
      <c r="E7" s="122" t="s">
        <v>1005</v>
      </c>
      <c r="F7" s="197"/>
      <c r="G7" s="197"/>
      <c r="H7" s="197"/>
      <c r="I7" s="198"/>
      <c r="J7" s="198"/>
      <c r="K7" s="198"/>
    </row>
    <row r="8" spans="1:11" ht="25.5">
      <c r="A8" s="122"/>
      <c r="B8" s="174">
        <v>84</v>
      </c>
      <c r="C8" s="174"/>
      <c r="D8" s="174"/>
      <c r="E8" s="174" t="s">
        <v>1006</v>
      </c>
      <c r="F8" s="197"/>
      <c r="G8" s="197"/>
      <c r="H8" s="197"/>
      <c r="I8" s="198"/>
      <c r="J8" s="198"/>
      <c r="K8" s="198"/>
    </row>
    <row r="9" spans="1:11" ht="76.5">
      <c r="A9" s="131"/>
      <c r="B9" s="131"/>
      <c r="C9" s="131">
        <v>841</v>
      </c>
      <c r="D9" s="131"/>
      <c r="E9" s="165" t="s">
        <v>1007</v>
      </c>
      <c r="F9" s="197"/>
      <c r="G9" s="197"/>
      <c r="H9" s="197"/>
      <c r="I9" s="198"/>
      <c r="J9" s="198"/>
      <c r="K9" s="198"/>
    </row>
    <row r="10" spans="1:11" ht="38.25">
      <c r="A10" s="131"/>
      <c r="B10" s="131"/>
      <c r="C10" s="131"/>
      <c r="D10" s="131">
        <v>8413</v>
      </c>
      <c r="E10" s="165" t="s">
        <v>1008</v>
      </c>
      <c r="F10" s="197"/>
      <c r="G10" s="197"/>
      <c r="H10" s="197"/>
      <c r="I10" s="198"/>
      <c r="J10" s="198"/>
      <c r="K10" s="198"/>
    </row>
    <row r="11" spans="1:11">
      <c r="A11" s="131"/>
      <c r="B11" s="131"/>
      <c r="C11" s="131"/>
      <c r="D11" s="148" t="s">
        <v>1009</v>
      </c>
      <c r="E11" s="199"/>
      <c r="F11" s="197"/>
      <c r="G11" s="197"/>
      <c r="H11" s="197"/>
      <c r="I11" s="198"/>
      <c r="J11" s="198"/>
      <c r="K11" s="198"/>
    </row>
    <row r="12" spans="1:11" ht="38.25">
      <c r="A12" s="167">
        <v>5</v>
      </c>
      <c r="B12" s="167"/>
      <c r="C12" s="167"/>
      <c r="D12" s="167"/>
      <c r="E12" s="168" t="s">
        <v>897</v>
      </c>
      <c r="F12" s="197"/>
      <c r="G12" s="197"/>
      <c r="H12" s="197"/>
      <c r="I12" s="198"/>
      <c r="J12" s="198"/>
      <c r="K12" s="198"/>
    </row>
    <row r="13" spans="1:11" ht="38.25">
      <c r="A13" s="174"/>
      <c r="B13" s="174">
        <v>54</v>
      </c>
      <c r="C13" s="174"/>
      <c r="D13" s="174"/>
      <c r="E13" s="173" t="s">
        <v>1010</v>
      </c>
      <c r="F13" s="197"/>
      <c r="G13" s="197"/>
      <c r="H13" s="200"/>
      <c r="I13" s="198"/>
      <c r="J13" s="198"/>
      <c r="K13" s="198"/>
    </row>
    <row r="14" spans="1:11" ht="89.25">
      <c r="A14" s="174"/>
      <c r="B14" s="174"/>
      <c r="C14" s="174">
        <v>541</v>
      </c>
      <c r="D14" s="165"/>
      <c r="E14" s="165" t="s">
        <v>1011</v>
      </c>
      <c r="F14" s="197"/>
      <c r="G14" s="197"/>
      <c r="H14" s="200"/>
      <c r="I14" s="198"/>
      <c r="J14" s="198"/>
      <c r="K14" s="198"/>
    </row>
    <row r="15" spans="1:11" ht="51">
      <c r="A15" s="174"/>
      <c r="B15" s="174"/>
      <c r="C15" s="174"/>
      <c r="D15" s="165">
        <v>5413</v>
      </c>
      <c r="E15" s="165" t="s">
        <v>1012</v>
      </c>
      <c r="F15" s="197"/>
      <c r="G15" s="197"/>
      <c r="H15" s="200"/>
      <c r="I15" s="198"/>
      <c r="J15" s="198"/>
      <c r="K15" s="198"/>
    </row>
    <row r="16" spans="1:11">
      <c r="A16" s="172" t="s">
        <v>1013</v>
      </c>
      <c r="B16" s="167"/>
      <c r="C16" s="167"/>
      <c r="D16" s="167"/>
      <c r="E16" s="168" t="s">
        <v>1009</v>
      </c>
      <c r="F16" s="197"/>
      <c r="G16" s="197"/>
      <c r="H16" s="197"/>
      <c r="I16" s="198"/>
      <c r="J16" s="198"/>
      <c r="K16" s="198"/>
    </row>
  </sheetData>
  <mergeCells count="4">
    <mergeCell ref="A2:K2"/>
    <mergeCell ref="A3:K3"/>
    <mergeCell ref="A5:E5"/>
    <mergeCell ref="A6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G27"/>
  <sheetViews>
    <sheetView workbookViewId="0">
      <selection activeCell="D21" sqref="D21"/>
    </sheetView>
  </sheetViews>
  <sheetFormatPr defaultRowHeight="15"/>
  <cols>
    <col min="1" max="1" width="23.140625" customWidth="1"/>
    <col min="2" max="2" width="23.7109375" customWidth="1"/>
    <col min="3" max="3" width="21.5703125" customWidth="1"/>
    <col min="4" max="4" width="18.85546875" customWidth="1"/>
    <col min="5" max="5" width="24.140625" customWidth="1"/>
    <col min="6" max="6" width="15.28515625" customWidth="1"/>
    <col min="7" max="7" width="14.28515625" customWidth="1"/>
  </cols>
  <sheetData>
    <row r="3" spans="1:7" ht="15.75">
      <c r="A3" s="298" t="s">
        <v>1014</v>
      </c>
      <c r="B3" s="298"/>
      <c r="C3" s="298"/>
      <c r="D3" s="298"/>
      <c r="E3" s="298"/>
      <c r="F3" s="298"/>
      <c r="G3" s="298"/>
    </row>
    <row r="4" spans="1:7" ht="18">
      <c r="A4" s="116"/>
      <c r="B4" s="116"/>
      <c r="C4" s="116"/>
      <c r="D4" s="116"/>
      <c r="E4" s="195"/>
      <c r="F4" s="195"/>
      <c r="G4" s="195"/>
    </row>
    <row r="5" spans="1:7" ht="38.25">
      <c r="A5" s="196" t="s">
        <v>801</v>
      </c>
      <c r="B5" s="196" t="s">
        <v>1002</v>
      </c>
      <c r="C5" s="196" t="s">
        <v>830</v>
      </c>
      <c r="D5" s="196" t="s">
        <v>831</v>
      </c>
      <c r="E5" s="196" t="s">
        <v>1004</v>
      </c>
      <c r="F5" s="196" t="s">
        <v>806</v>
      </c>
      <c r="G5" s="196" t="s">
        <v>807</v>
      </c>
    </row>
    <row r="6" spans="1:7">
      <c r="A6" s="196">
        <v>1</v>
      </c>
      <c r="B6" s="196">
        <v>2</v>
      </c>
      <c r="C6" s="196">
        <v>3</v>
      </c>
      <c r="D6" s="196">
        <v>4</v>
      </c>
      <c r="E6" s="196">
        <v>5</v>
      </c>
      <c r="F6" s="196" t="s">
        <v>808</v>
      </c>
      <c r="G6" s="196" t="s">
        <v>809</v>
      </c>
    </row>
    <row r="7" spans="1:7">
      <c r="A7" s="122" t="s">
        <v>1015</v>
      </c>
      <c r="B7" s="197"/>
      <c r="C7" s="197"/>
      <c r="D7" s="200"/>
      <c r="E7" s="198"/>
      <c r="F7" s="198"/>
      <c r="G7" s="198"/>
    </row>
    <row r="8" spans="1:7">
      <c r="A8" s="122" t="s">
        <v>1016</v>
      </c>
      <c r="B8" s="197"/>
      <c r="C8" s="197"/>
      <c r="D8" s="197"/>
      <c r="E8" s="198"/>
      <c r="F8" s="198"/>
      <c r="G8" s="198"/>
    </row>
    <row r="9" spans="1:7">
      <c r="A9" s="201" t="s">
        <v>1017</v>
      </c>
      <c r="B9" s="197"/>
      <c r="C9" s="197"/>
      <c r="D9" s="197"/>
      <c r="E9" s="198"/>
      <c r="F9" s="198"/>
      <c r="G9" s="198"/>
    </row>
    <row r="10" spans="1:7">
      <c r="A10" s="202" t="s">
        <v>1018</v>
      </c>
      <c r="B10" s="197"/>
      <c r="C10" s="197"/>
      <c r="D10" s="197"/>
      <c r="E10" s="198"/>
      <c r="F10" s="198"/>
      <c r="G10" s="198"/>
    </row>
    <row r="11" spans="1:7">
      <c r="A11" s="202" t="s">
        <v>1009</v>
      </c>
      <c r="B11" s="197"/>
      <c r="C11" s="197"/>
      <c r="D11" s="197"/>
      <c r="E11" s="198"/>
      <c r="F11" s="198"/>
      <c r="G11" s="198"/>
    </row>
    <row r="12" spans="1:7">
      <c r="A12" s="122" t="s">
        <v>1019</v>
      </c>
      <c r="B12" s="197"/>
      <c r="C12" s="197"/>
      <c r="D12" s="200"/>
      <c r="E12" s="198"/>
      <c r="F12" s="198"/>
      <c r="G12" s="198"/>
    </row>
    <row r="13" spans="1:7" ht="25.5">
      <c r="A13" s="203" t="s">
        <v>1020</v>
      </c>
      <c r="B13" s="197"/>
      <c r="C13" s="197"/>
      <c r="D13" s="200"/>
      <c r="E13" s="198"/>
      <c r="F13" s="198"/>
      <c r="G13" s="198"/>
    </row>
    <row r="14" spans="1:7">
      <c r="A14" s="122" t="s">
        <v>1021</v>
      </c>
      <c r="B14" s="197"/>
      <c r="C14" s="197"/>
      <c r="D14" s="200"/>
      <c r="E14" s="198"/>
      <c r="F14" s="198"/>
      <c r="G14" s="198"/>
    </row>
    <row r="15" spans="1:7">
      <c r="A15" s="203" t="s">
        <v>1022</v>
      </c>
      <c r="B15" s="197"/>
      <c r="C15" s="197"/>
      <c r="D15" s="200"/>
      <c r="E15" s="198"/>
      <c r="F15" s="198"/>
      <c r="G15" s="198"/>
    </row>
    <row r="16" spans="1:7">
      <c r="A16" s="174" t="s">
        <v>1013</v>
      </c>
      <c r="B16" s="197"/>
      <c r="C16" s="197"/>
      <c r="D16" s="200"/>
      <c r="E16" s="198"/>
      <c r="F16" s="198"/>
      <c r="G16" s="198"/>
    </row>
    <row r="17" spans="1:7">
      <c r="A17" s="203"/>
      <c r="B17" s="197"/>
      <c r="C17" s="197"/>
      <c r="D17" s="200"/>
      <c r="E17" s="198"/>
      <c r="F17" s="198"/>
      <c r="G17" s="198"/>
    </row>
    <row r="18" spans="1:7">
      <c r="A18" s="122" t="s">
        <v>1023</v>
      </c>
      <c r="B18" s="197"/>
      <c r="C18" s="197"/>
      <c r="D18" s="200"/>
      <c r="E18" s="198"/>
      <c r="F18" s="198"/>
      <c r="G18" s="198"/>
    </row>
    <row r="19" spans="1:7">
      <c r="A19" s="122" t="s">
        <v>1016</v>
      </c>
      <c r="B19" s="197"/>
      <c r="C19" s="197"/>
      <c r="D19" s="197"/>
      <c r="E19" s="198"/>
      <c r="F19" s="198"/>
      <c r="G19" s="198"/>
    </row>
    <row r="20" spans="1:7">
      <c r="A20" s="201" t="s">
        <v>1017</v>
      </c>
      <c r="B20" s="197"/>
      <c r="C20" s="197"/>
      <c r="D20" s="197"/>
      <c r="E20" s="198"/>
      <c r="F20" s="198"/>
      <c r="G20" s="198"/>
    </row>
    <row r="21" spans="1:7">
      <c r="A21" s="202" t="s">
        <v>1018</v>
      </c>
      <c r="B21" s="197"/>
      <c r="C21" s="197"/>
      <c r="D21" s="197"/>
      <c r="E21" s="198"/>
      <c r="F21" s="198"/>
      <c r="G21" s="198"/>
    </row>
    <row r="22" spans="1:7">
      <c r="A22" s="202" t="s">
        <v>1009</v>
      </c>
      <c r="B22" s="197"/>
      <c r="C22" s="197"/>
      <c r="D22" s="197"/>
      <c r="E22" s="198"/>
      <c r="F22" s="198"/>
      <c r="G22" s="198"/>
    </row>
    <row r="23" spans="1:7">
      <c r="A23" s="122" t="s">
        <v>1019</v>
      </c>
      <c r="B23" s="197"/>
      <c r="C23" s="197"/>
      <c r="D23" s="200"/>
      <c r="E23" s="198"/>
      <c r="F23" s="198"/>
      <c r="G23" s="198"/>
    </row>
    <row r="24" spans="1:7" ht="25.5">
      <c r="A24" s="203" t="s">
        <v>1020</v>
      </c>
      <c r="B24" s="197"/>
      <c r="C24" s="197"/>
      <c r="D24" s="200"/>
      <c r="E24" s="198"/>
      <c r="F24" s="198"/>
      <c r="G24" s="198"/>
    </row>
    <row r="25" spans="1:7">
      <c r="A25" s="122" t="s">
        <v>1021</v>
      </c>
      <c r="B25" s="197"/>
      <c r="C25" s="197"/>
      <c r="D25" s="200"/>
      <c r="E25" s="198"/>
      <c r="F25" s="198"/>
      <c r="G25" s="198"/>
    </row>
    <row r="26" spans="1:7">
      <c r="A26" s="203" t="s">
        <v>1022</v>
      </c>
      <c r="B26" s="197"/>
      <c r="C26" s="197"/>
      <c r="D26" s="200"/>
      <c r="E26" s="198"/>
      <c r="F26" s="198"/>
      <c r="G26" s="198"/>
    </row>
    <row r="27" spans="1:7">
      <c r="A27" s="174" t="s">
        <v>1013</v>
      </c>
      <c r="B27" s="197"/>
      <c r="C27" s="197"/>
      <c r="D27" s="200"/>
      <c r="E27" s="198"/>
      <c r="F27" s="198"/>
      <c r="G27" s="198"/>
    </row>
  </sheetData>
  <mergeCells count="1"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SAŽETAK</vt:lpstr>
      <vt:lpstr>Izvještaj prema IF</vt:lpstr>
      <vt:lpstr>Izvještaj prema EK</vt:lpstr>
      <vt:lpstr>Izvještaj prema PK</vt:lpstr>
      <vt:lpstr>Račun financiranja prema EK</vt:lpstr>
      <vt:lpstr>Račun financiranja prema IF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2024-04-01T12:50:30Z</dcterms:created>
  <dcterms:modified xsi:type="dcterms:W3CDTF">2024-04-01T18:26:28Z</dcterms:modified>
</cp:coreProperties>
</file>