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resimir\Desktop\"/>
    </mc:Choice>
  </mc:AlternateContent>
  <xr:revisionPtr revIDLastSave="0" documentId="8_{DAA2B032-2903-4536-B660-DC11188E894F}" xr6:coauthVersionLast="47" xr6:coauthVersionMax="47" xr10:uidLastSave="{00000000-0000-0000-0000-000000000000}"/>
  <bookViews>
    <workbookView xWindow="22815" yWindow="6210" windowWidth="15360" windowHeight="9795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definedNames>
    <definedName name="_xlnm.Print_Titles" localSheetId="6">'Programska klasifikacija'!$1:$6</definedName>
    <definedName name="_xlnm.Print_Titles" localSheetId="2">'Rashodi i prihodi prema izvoru'!$1:$5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" i="3" l="1"/>
  <c r="G113" i="3"/>
  <c r="F112" i="3"/>
  <c r="G111" i="3"/>
  <c r="F111" i="3"/>
  <c r="F110" i="3"/>
  <c r="G105" i="3"/>
  <c r="F105" i="3"/>
  <c r="F104" i="3"/>
  <c r="F103" i="3"/>
  <c r="G102" i="3"/>
  <c r="F102" i="3"/>
  <c r="F101" i="3"/>
  <c r="F100" i="3"/>
  <c r="F99" i="3"/>
  <c r="G98" i="3"/>
  <c r="F98" i="3"/>
  <c r="F97" i="3"/>
  <c r="G96" i="3"/>
  <c r="F96" i="3"/>
  <c r="G95" i="3"/>
  <c r="F95" i="3"/>
  <c r="F94" i="3"/>
  <c r="G93" i="3"/>
  <c r="F93" i="3"/>
  <c r="G92" i="3"/>
  <c r="F92" i="3"/>
  <c r="F91" i="3"/>
  <c r="F90" i="3"/>
  <c r="G89" i="3"/>
  <c r="F89" i="3"/>
  <c r="G88" i="3"/>
  <c r="F88" i="3"/>
  <c r="F87" i="3"/>
  <c r="F86" i="3"/>
  <c r="F85" i="3"/>
  <c r="F84" i="3"/>
  <c r="F83" i="3"/>
  <c r="F82" i="3"/>
  <c r="G81" i="3"/>
  <c r="F81" i="3"/>
  <c r="F80" i="3"/>
  <c r="G79" i="3"/>
  <c r="F79" i="3"/>
  <c r="F78" i="3"/>
  <c r="F77" i="3"/>
  <c r="F76" i="3"/>
  <c r="F75" i="3"/>
  <c r="F74" i="3"/>
  <c r="F73" i="3"/>
  <c r="F72" i="3"/>
  <c r="F71" i="3"/>
  <c r="G70" i="3"/>
  <c r="F70" i="3"/>
  <c r="F69" i="3"/>
  <c r="F68" i="3"/>
  <c r="F67" i="3"/>
  <c r="F66" i="3"/>
  <c r="F65" i="3"/>
  <c r="F64" i="3"/>
  <c r="G63" i="3"/>
  <c r="F63" i="3"/>
  <c r="F62" i="3"/>
  <c r="F61" i="3"/>
  <c r="F60" i="3"/>
  <c r="G59" i="3"/>
  <c r="F59" i="3"/>
  <c r="G58" i="3"/>
  <c r="F58" i="3"/>
  <c r="F57" i="3"/>
  <c r="F56" i="3"/>
  <c r="G55" i="3"/>
  <c r="F55" i="3"/>
  <c r="F54" i="3"/>
  <c r="G53" i="3"/>
  <c r="F53" i="3"/>
  <c r="F52" i="3"/>
  <c r="F51" i="3"/>
  <c r="F50" i="3"/>
  <c r="G49" i="3"/>
  <c r="F49" i="3"/>
  <c r="G48" i="3"/>
  <c r="F48" i="3"/>
  <c r="G47" i="3"/>
  <c r="F47" i="3"/>
  <c r="F42" i="3"/>
  <c r="G41" i="3"/>
  <c r="F41" i="3"/>
  <c r="G40" i="3"/>
  <c r="F40" i="3"/>
  <c r="F39" i="3"/>
  <c r="F38" i="3"/>
  <c r="G37" i="3"/>
  <c r="F37" i="3"/>
  <c r="G36" i="3"/>
  <c r="F36" i="3"/>
  <c r="F35" i="3"/>
  <c r="G34" i="3"/>
  <c r="F34" i="3"/>
  <c r="F33" i="3"/>
  <c r="G32" i="3"/>
  <c r="F32" i="3"/>
  <c r="G31" i="3"/>
  <c r="F31" i="3"/>
  <c r="F30" i="3"/>
  <c r="G29" i="3"/>
  <c r="F29" i="3"/>
  <c r="G28" i="3"/>
  <c r="F28" i="3"/>
  <c r="G26" i="3"/>
  <c r="G25" i="3"/>
  <c r="F24" i="3"/>
  <c r="F23" i="3"/>
  <c r="F22" i="3"/>
  <c r="F21" i="3"/>
  <c r="G20" i="3"/>
  <c r="F20" i="3"/>
  <c r="F19" i="3"/>
  <c r="F18" i="3"/>
  <c r="G17" i="3"/>
  <c r="F17" i="3"/>
  <c r="F16" i="3"/>
  <c r="G15" i="3"/>
  <c r="F15" i="3"/>
  <c r="G13" i="3"/>
  <c r="G12" i="3"/>
  <c r="F12" i="3"/>
  <c r="G11" i="3"/>
  <c r="F11" i="3"/>
  <c r="E46" i="3"/>
  <c r="D46" i="3"/>
  <c r="C46" i="3"/>
  <c r="E10" i="3"/>
  <c r="D10" i="3"/>
  <c r="C10" i="3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0" i="8"/>
  <c r="E20" i="8"/>
  <c r="F19" i="8"/>
  <c r="E19" i="8"/>
  <c r="F18" i="8"/>
  <c r="E18" i="8"/>
  <c r="F17" i="8"/>
  <c r="F16" i="8"/>
  <c r="E16" i="8"/>
  <c r="F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D21" i="8"/>
  <c r="F21" i="8" s="1"/>
  <c r="C21" i="8"/>
  <c r="B21" i="8"/>
  <c r="D7" i="8"/>
  <c r="D6" i="8" s="1"/>
  <c r="F6" i="8" s="1"/>
  <c r="C7" i="8"/>
  <c r="C6" i="8" s="1"/>
  <c r="B7" i="8"/>
  <c r="B6" i="8" s="1"/>
  <c r="I42" i="1"/>
  <c r="I43" i="1" s="1"/>
  <c r="I45" i="1" s="1"/>
  <c r="F8" i="11"/>
  <c r="E8" i="11"/>
  <c r="F7" i="11"/>
  <c r="E7" i="11"/>
  <c r="F6" i="11"/>
  <c r="E6" i="11"/>
  <c r="K14" i="1"/>
  <c r="J14" i="1"/>
  <c r="K13" i="1"/>
  <c r="J13" i="1"/>
  <c r="K12" i="1"/>
  <c r="J12" i="1"/>
  <c r="K10" i="1"/>
  <c r="J10" i="1"/>
  <c r="K9" i="1"/>
  <c r="J9" i="1"/>
  <c r="G42" i="1"/>
  <c r="G46" i="1" s="1"/>
  <c r="G44" i="1"/>
  <c r="G12" i="1"/>
  <c r="G9" i="1"/>
  <c r="G15" i="1" s="1"/>
  <c r="I24" i="1"/>
  <c r="I23" i="1"/>
  <c r="H42" i="1"/>
  <c r="H46" i="1" s="1"/>
  <c r="I15" i="1"/>
  <c r="I12" i="1"/>
  <c r="H12" i="1"/>
  <c r="I9" i="1"/>
  <c r="H9" i="1"/>
  <c r="H15" i="1" s="1"/>
  <c r="G10" i="3" l="1"/>
  <c r="G46" i="3"/>
  <c r="F46" i="3"/>
  <c r="F10" i="3"/>
  <c r="E6" i="8"/>
  <c r="E7" i="8"/>
  <c r="F7" i="8"/>
  <c r="E21" i="8"/>
</calcChain>
</file>

<file path=xl/sharedStrings.xml><?xml version="1.0" encoding="utf-8"?>
<sst xmlns="http://schemas.openxmlformats.org/spreadsheetml/2006/main" count="762" uniqueCount="265">
  <si>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</si>
  <si>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</si>
  <si>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</si>
  <si>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</si>
  <si>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</si>
  <si>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</si>
  <si>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</si>
  <si>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</si>
  <si>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</si>
  <si>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</si>
  <si>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</si>
  <si>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</si>
  <si>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</si>
  <si>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</si>
  <si>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</si>
  <si>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</si>
  <si>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</si>
  <si>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</si>
  <si>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</si>
  <si>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</si>
  <si>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</si>
  <si>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</si>
  <si>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</si>
  <si>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</si>
  <si>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</si>
  <si>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</si>
  <si>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</si>
  <si>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</si>
  <si>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</si>
  <si>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</si>
  <si>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</si>
  <si>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</si>
  <si>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</si>
  <si>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</si>
  <si>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</si>
  <si>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</si>
  <si>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</si>
  <si>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</si>
  <si>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</si>
  <si>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</si>
  <si>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</si>
  <si>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</si>
  <si>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</si>
  <si>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</si>
  <si>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</si>
  <si>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</si>
  <si>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</si>
  <si>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</si>
  <si>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</si>
  <si>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</si>
  <si>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OSTVARENJE/IZVRŠENJE 
2023. </t>
  </si>
  <si>
    <t>IZVORNI PLAN ILI REBALANS 2024</t>
  </si>
  <si>
    <t xml:space="preserve">OSTVARENJE/IZVRŠENJE 
2024 </t>
  </si>
  <si>
    <t>OSTVARENJE/IZVRŠENJE 
2024.</t>
  </si>
  <si>
    <t>IZVORNI PLAN ILI REBALANS 2024.</t>
  </si>
  <si>
    <t>OSTVARENJE/IZVRŠENJE 
2023.</t>
  </si>
  <si>
    <t>5=4/2*100</t>
  </si>
  <si>
    <t>6=4/3*100</t>
  </si>
  <si>
    <t>-</t>
  </si>
  <si>
    <t/>
  </si>
  <si>
    <t>SVEUKUPNO RASHODI / IZDACI</t>
  </si>
  <si>
    <t>O.Š. ANTUNA GUSTAVA MATOŠA, VINKOVCI</t>
  </si>
  <si>
    <t>Razdjel 004</t>
  </si>
  <si>
    <t>UPRAVNI ODJEL DRUŠTVENIH DJELATNOSTI</t>
  </si>
  <si>
    <t>Glava 00405</t>
  </si>
  <si>
    <t>OSNOVNO ŠKOLSTVO</t>
  </si>
  <si>
    <t>Proračunski korisnik 10194</t>
  </si>
  <si>
    <t>Program 1136</t>
  </si>
  <si>
    <t>KAPITALNA ULAGANJA U OPREMU I INFRASTRUKTURU GRADSKIH ŠKOLA </t>
  </si>
  <si>
    <t>Kapitalni projekt K100117</t>
  </si>
  <si>
    <t>KAPITALNO ULAGANJE U OSNOVNO ŠKOLSTVO</t>
  </si>
  <si>
    <t>Izvor  1.</t>
  </si>
  <si>
    <t>Opći prihodi i primici</t>
  </si>
  <si>
    <t>Izvor  1.1.</t>
  </si>
  <si>
    <t>Opći prihodi i primici (nenamjenski)</t>
  </si>
  <si>
    <t>4</t>
  </si>
  <si>
    <t>4241</t>
  </si>
  <si>
    <t>Knjige</t>
  </si>
  <si>
    <t>4511</t>
  </si>
  <si>
    <t>Dodatna ulaganja na građevinskim objektima</t>
  </si>
  <si>
    <t>Izvor  1.2.</t>
  </si>
  <si>
    <t>Decentralizirana funckija - osnovno školstvo</t>
  </si>
  <si>
    <t>4227</t>
  </si>
  <si>
    <t>Uređaji, strojevi i oprema za ostale namjene</t>
  </si>
  <si>
    <t>Izvor  3.</t>
  </si>
  <si>
    <t>Vlastiti prihodi</t>
  </si>
  <si>
    <t>Izvor  3.1.</t>
  </si>
  <si>
    <t>Vlastiti prihodi proračunskih korisnika</t>
  </si>
  <si>
    <t>4221</t>
  </si>
  <si>
    <t>Uredska oprema i namještaj</t>
  </si>
  <si>
    <t>4226</t>
  </si>
  <si>
    <t>Sportska i glazbena oprema</t>
  </si>
  <si>
    <t>Izvor  5.</t>
  </si>
  <si>
    <t>Pomoći</t>
  </si>
  <si>
    <t>Izvor  5.3.</t>
  </si>
  <si>
    <t>Kapitalne pomoći iz državnog proračuna</t>
  </si>
  <si>
    <t>4123</t>
  </si>
  <si>
    <t>Licence</t>
  </si>
  <si>
    <t>4214</t>
  </si>
  <si>
    <t>Ostali građevinski objekti</t>
  </si>
  <si>
    <t>Program 1137</t>
  </si>
  <si>
    <t>REDOVITA DJELATNOST OSNOVNIH ŠKOLA </t>
  </si>
  <si>
    <t>Aktivnost A100208</t>
  </si>
  <si>
    <t>STRUČNO, ADMINISTRATIVNO I TEHNIČKO OSOBLJE</t>
  </si>
  <si>
    <t>Izvor  5.1.</t>
  </si>
  <si>
    <t>Tekuće pomoći iz državnog proračuna</t>
  </si>
  <si>
    <t>3</t>
  </si>
  <si>
    <t>3111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</si>
  <si>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</si>
  <si>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</si>
  <si>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</si>
  <si>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</si>
  <si>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</si>
  <si>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</si>
  <si>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</si>
  <si>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</si>
  <si>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</si>
  <si>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</si>
  <si>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3212</t>
  </si>
  <si>
    <t>Naknade za prijevoz, za rad na terenu i odvojeni život</t>
  </si>
  <si>
    <t>3295</t>
  </si>
  <si>
    <t>Pristojbe i naknade</t>
  </si>
  <si>
    <t>3296</t>
  </si>
  <si>
    <t>Troškovi sudskih postupaka</t>
  </si>
  <si>
    <t>3433</t>
  </si>
  <si>
    <t>Zatezne kamate</t>
  </si>
  <si>
    <t>Aktivnost A100209</t>
  </si>
  <si>
    <t>TEKUĆE I INVESTICIJSKO ODRŽAVANJE</t>
  </si>
  <si>
    <t>3224</t>
  </si>
  <si>
    <t>Materijal i dijelovi za tekuće i investicijsko održavanje</t>
  </si>
  <si>
    <t>3232</t>
  </si>
  <si>
    <t>Usluge tekućeg i investicijskog održavanja</t>
  </si>
  <si>
    <t>3221</t>
  </si>
  <si>
    <t>Uredski materijal i ostali materijalni rashodi</t>
  </si>
  <si>
    <t>3225</t>
  </si>
  <si>
    <t>Sitni inventar i auto gume</t>
  </si>
  <si>
    <t>3241</t>
  </si>
  <si>
    <t>Naknade troškova osobama izvan radnog odnosa</t>
  </si>
  <si>
    <t>Izvor  5.2.</t>
  </si>
  <si>
    <t>Tekuće pomoći iz županijskog proračuna</t>
  </si>
  <si>
    <t>Aktivnost A100210</t>
  </si>
  <si>
    <t>OPĆI POSLOVNI USTANOVA OSNOVNOG ŠKOLSTVA</t>
  </si>
  <si>
    <t>3211</t>
  </si>
  <si>
    <t>3213</t>
  </si>
  <si>
    <t>Stručno usavršavanje zaposlenika</t>
  </si>
  <si>
    <t>3223</t>
  </si>
  <si>
    <t>Energija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</si>
  <si>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</si>
  <si>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</si>
  <si>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</si>
  <si>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</si>
  <si>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</si>
  <si>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</si>
  <si>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</si>
  <si>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</si>
  <si>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</si>
  <si>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</si>
  <si>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</si>
  <si>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</si>
  <si>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</si>
  <si>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</si>
  <si>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</si>
  <si>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</si>
  <si>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</si>
  <si>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</si>
  <si>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</si>
  <si>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</si>
  <si>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</si>
  <si>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</si>
  <si>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3299</t>
  </si>
  <si>
    <t>Ostali nespomenuti rashodi poslovanja</t>
  </si>
  <si>
    <t>3431</t>
  </si>
  <si>
    <t>Bankarske usluge i usluge platnog prometa</t>
  </si>
  <si>
    <t>3222</t>
  </si>
  <si>
    <t>Materijal i sirovine</t>
  </si>
  <si>
    <t>3722</t>
  </si>
  <si>
    <t>Naknade građanima i kućanstvima u naravi</t>
  </si>
  <si>
    <t>Izvor  4.</t>
  </si>
  <si>
    <t>Prihodi za posebne namjene</t>
  </si>
  <si>
    <t>Izvor  4.6.</t>
  </si>
  <si>
    <t>3812</t>
  </si>
  <si>
    <t>Tekuće donacije u naravi</t>
  </si>
  <si>
    <t>3291</t>
  </si>
  <si>
    <t>Naknade za rad predstavničkih i izvršnih tijela, povjerenstava i slično</t>
  </si>
  <si>
    <t>Izvor  5.7.</t>
  </si>
  <si>
    <t>Izvor  5.8.</t>
  </si>
  <si>
    <t>Pomoći iz državnog proračuna temeljem prijenosa EU sredstava</t>
  </si>
  <si>
    <t>Izvor  6.</t>
  </si>
  <si>
    <t>Donacije</t>
  </si>
  <si>
    <t>Izvor  6.1.</t>
  </si>
  <si>
    <t>Aktivnost A100248</t>
  </si>
  <si>
    <t>MEDNI DANI</t>
  </si>
  <si>
    <t>Aktivnost A100268</t>
  </si>
  <si>
    <t>SHEMA ŠKOLSKOG VOĆA 2023/2024</t>
  </si>
  <si>
    <t>Aktivnost A100269</t>
  </si>
  <si>
    <t>POMOĆNIK U NASTAVI 2023/2024</t>
  </si>
  <si>
    <t>Aktivnost A100276</t>
  </si>
  <si>
    <t>POMOĆNIK U NASTAVI 2024/2027</t>
  </si>
  <si>
    <t>Aktivnost A100277</t>
  </si>
  <si>
    <t>ŠKOLSKA SHEMA 2024/2025</t>
  </si>
  <si>
    <t>4=3/2*100</t>
  </si>
  <si>
    <t xml:space="preserve"> IZVRŠENJE 
2024. </t>
  </si>
  <si>
    <t>09 Obrazovanje</t>
  </si>
  <si>
    <t>091 Predškolsko i osnovno obrazovanje</t>
  </si>
  <si>
    <t>Izvor  1. Opći prihodi i primici</t>
  </si>
  <si>
    <t>Izvor  1.1. Opći prihodi i primici (nenamjenski)</t>
  </si>
  <si>
    <t>Izvor  1.2. Decentralizirana funckija - osnovno školstvo</t>
  </si>
  <si>
    <t>Izvor  3. Vlastiti prihodi</t>
  </si>
  <si>
    <t>Izvor  3.1. Vlastiti prihodi proračunskih korisnika</t>
  </si>
  <si>
    <t>Izvor  4. Prihodi za posebne namjene</t>
  </si>
  <si>
    <t>Izvor  4.6. Prihodi za posebne namjene</t>
  </si>
  <si>
    <t>Izvor  5. Pomoći</t>
  </si>
  <si>
    <t>Izvor  5.1. Tekuće pomoći iz državnog proračuna</t>
  </si>
  <si>
    <t>Izvor  5.2. Tekuće pomoći iz županijskog proračuna</t>
  </si>
  <si>
    <t>Izvor  5.3. Kapitalne pomoći iz državnog proračuna</t>
  </si>
  <si>
    <t>Izvor  5.7. Pomoći</t>
  </si>
  <si>
    <t>Izvor  5.8. Pomoći iz državnog proračuna temeljem prijenosa EU sredstava</t>
  </si>
  <si>
    <t>Izvor  6. Donacije</t>
  </si>
  <si>
    <t>Izvor  6.1. Donacije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</si>
  <si>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</si>
  <si>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</si>
  <si>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</si>
  <si>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</si>
  <si>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Kazne, upravne mjere i ostali prihodi</t>
  </si>
  <si>
    <t xml:space="preserve">Pomoći proračunu iz drugih proračuna i izvanproračunskim korisnicima </t>
  </si>
  <si>
    <t>Pomoći od izvanproračunskih korisnika</t>
  </si>
  <si>
    <t xml:space="preserve">Pomoći proračunskim korisnicima iz proračuna koji im nije nadležan </t>
  </si>
  <si>
    <t>Pomoći temeljem prijenosa EU sredstava</t>
  </si>
  <si>
    <t>Prijenosi između proračunskih korisnika istog proračuna</t>
  </si>
  <si>
    <t>Prihodi od financijske imovine</t>
  </si>
  <si>
    <t>Prihodi po posebnim propisima</t>
  </si>
  <si>
    <t>Donacije od pravnih i fizičkih osoba izvan općeg proračuna i povrat donacija po protestiranim jamstvima</t>
  </si>
  <si>
    <t>Prihodi iz nadležnog proračuna za financiranje redovne djelatnosti proračunskih korisnika</t>
  </si>
  <si>
    <t>Ostali prihodi</t>
  </si>
  <si>
    <t xml:space="preserve">Tekuće pomoći proračunu iz drugih proračuna i izvanproračunskim korisnicima </t>
  </si>
  <si>
    <t xml:space="preserve">Tekuće pomoći od izvanproračunskih korisnika </t>
  </si>
  <si>
    <t>Tekuće pomoći proračunskim korisnicima iz proračuna koji im nije nadležan</t>
  </si>
  <si>
    <t>Kapitalne pomoći proračunskim korisnicima iz proračuna koji im nije nadležan</t>
  </si>
  <si>
    <t>Tekuće pomoći temeljem prijenosa EU sredstava</t>
  </si>
  <si>
    <t>Tekući prijenosi između proračunskih korisnika istog proračuna</t>
  </si>
  <si>
    <t>Tekući prijenosi između proračunskih korisnika istog proračuna temeljem prijenosa EU sredstava</t>
  </si>
  <si>
    <t>Kamate na oročena sredstva i depozite po viđenju</t>
  </si>
  <si>
    <t xml:space="preserve">Ostali nespomenuti prihodi </t>
  </si>
  <si>
    <t>Prihodi od pruženih usluga</t>
  </si>
  <si>
    <t>Tekuće donacije</t>
  </si>
  <si>
    <t>Prihodi iz nadležnog proračuna za financiranje rashoda poslovanja</t>
  </si>
  <si>
    <t>Prihodi iz nadležnog proračuna za financiranje rashoda za nabavu nefinancijske imovine</t>
  </si>
  <si>
    <t>Doprinosi na plaće</t>
  </si>
  <si>
    <t>Rashodi za materijal i energiju</t>
  </si>
  <si>
    <t>Rashodi za usluge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</si>
  <si>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</si>
  <si>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</si>
  <si>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</si>
  <si>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</si>
  <si>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Ostali rashodi</t>
  </si>
  <si>
    <t>Nematerijalna imovina</t>
  </si>
  <si>
    <t>Ostala nematerijalna imovina</t>
  </si>
  <si>
    <t>Rashodi za nabavu proizvedene dugotrajne imovine</t>
  </si>
  <si>
    <t>Građevinski objekti</t>
  </si>
  <si>
    <t>Postrojenja i oprema</t>
  </si>
  <si>
    <t>Komunikacijska oprema</t>
  </si>
  <si>
    <t>Oprema za održavanje i zaštitu</t>
  </si>
  <si>
    <t>Knjige, umjetnička djela i ostale izložbene vrijednosti</t>
  </si>
  <si>
    <t>Rashodi za dodatna ulaganja na nefinancijskoj imovini</t>
  </si>
  <si>
    <t>IZVJEŠTAJ O IZVRŠENJU FINANCIJSKOG PLANA PRORAČUNSKOG KORISNIKA JEDINICE LOKALNE I PODRUČNE (REGIONALNE) SAMOUPRAVE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</si>
</sst>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0" fontId="11" fillId="13" borderId="3" xfId="0" applyFont="1" applyFill="1" applyBorder="1" applyAlignment="1">
      <alignment horizontal="left" vertical="center" wrapText="1"/>
    </xf>
    <xf numFmtId="4" fontId="6" fillId="13" borderId="3" xfId="0" applyNumberFormat="1" applyFont="1" applyFill="1" applyBorder="1" applyAlignment="1">
      <alignment horizontal="right"/>
    </xf>
    <xf numFmtId="0" fontId="11" fillId="14" borderId="3" xfId="0" applyFont="1" applyFill="1" applyBorder="1" applyAlignment="1">
      <alignment horizontal="left" vertical="center" wrapText="1"/>
    </xf>
    <xf numFmtId="4" fontId="6" fillId="14" borderId="3" xfId="0" applyNumberFormat="1" applyFont="1" applyFill="1" applyBorder="1" applyAlignment="1">
      <alignment horizontal="right"/>
    </xf>
    <xf numFmtId="4" fontId="1" fillId="14" borderId="3" xfId="0" applyNumberFormat="1" applyFont="1" applyFill="1" applyBorder="1"/>
    <xf numFmtId="4" fontId="1" fillId="13" borderId="3" xfId="0" applyNumberFormat="1" applyFont="1" applyFill="1" applyBorder="1"/>
    <xf numFmtId="4" fontId="0" fillId="0" borderId="3" xfId="0" applyNumberFormat="1" applyBorder="1" applyAlignment="1">
      <alignment horizontal="right"/>
    </xf>
    <xf numFmtId="3" fontId="3" fillId="2" borderId="3" xfId="0" applyNumberFormat="1" applyFont="1" applyFill="1" applyBorder="1"/>
    <xf numFmtId="4" fontId="19" fillId="4" borderId="6" xfId="0" applyNumberFormat="1" applyFont="1" applyFill="1" applyBorder="1"/>
    <xf numFmtId="4" fontId="19" fillId="4" borderId="7" xfId="0" applyNumberFormat="1" applyFont="1" applyFill="1" applyBorder="1"/>
    <xf numFmtId="4" fontId="19" fillId="4" borderId="8" xfId="0" applyNumberFormat="1" applyFont="1" applyFill="1" applyBorder="1"/>
    <xf numFmtId="4" fontId="6" fillId="5" borderId="9" xfId="0" applyNumberFormat="1" applyFont="1" applyFill="1" applyBorder="1"/>
    <xf numFmtId="4" fontId="6" fillId="5" borderId="10" xfId="0" applyNumberFormat="1" applyFont="1" applyFill="1" applyBorder="1"/>
    <xf numFmtId="4" fontId="6" fillId="5" borderId="11" xfId="0" applyNumberFormat="1" applyFont="1" applyFill="1" applyBorder="1"/>
    <xf numFmtId="4" fontId="19" fillId="6" borderId="9" xfId="0" applyNumberFormat="1" applyFont="1" applyFill="1" applyBorder="1"/>
    <xf numFmtId="4" fontId="19" fillId="6" borderId="10" xfId="0" applyNumberFormat="1" applyFont="1" applyFill="1" applyBorder="1"/>
    <xf numFmtId="4" fontId="19" fillId="6" borderId="11" xfId="0" applyNumberFormat="1" applyFont="1" applyFill="1" applyBorder="1"/>
    <xf numFmtId="4" fontId="19" fillId="7" borderId="9" xfId="0" applyNumberFormat="1" applyFont="1" applyFill="1" applyBorder="1"/>
    <xf numFmtId="4" fontId="19" fillId="7" borderId="10" xfId="0" applyNumberFormat="1" applyFont="1" applyFill="1" applyBorder="1"/>
    <xf numFmtId="4" fontId="19" fillId="7" borderId="11" xfId="0" applyNumberFormat="1" applyFont="1" applyFill="1" applyBorder="1"/>
    <xf numFmtId="4" fontId="19" fillId="8" borderId="9" xfId="0" applyNumberFormat="1" applyFont="1" applyFill="1" applyBorder="1"/>
    <xf numFmtId="4" fontId="19" fillId="8" borderId="10" xfId="0" applyNumberFormat="1" applyFont="1" applyFill="1" applyBorder="1"/>
    <xf numFmtId="4" fontId="19" fillId="8" borderId="11" xfId="0" applyNumberFormat="1" applyFont="1" applyFill="1" applyBorder="1"/>
    <xf numFmtId="4" fontId="6" fillId="9" borderId="9" xfId="0" applyNumberFormat="1" applyFont="1" applyFill="1" applyBorder="1"/>
    <xf numFmtId="4" fontId="6" fillId="9" borderId="10" xfId="0" applyNumberFormat="1" applyFont="1" applyFill="1" applyBorder="1"/>
    <xf numFmtId="4" fontId="6" fillId="9" borderId="11" xfId="0" applyNumberFormat="1" applyFont="1" applyFill="1" applyBorder="1"/>
    <xf numFmtId="4" fontId="6" fillId="12" borderId="9" xfId="0" applyNumberFormat="1" applyFont="1" applyFill="1" applyBorder="1"/>
    <xf numFmtId="4" fontId="6" fillId="12" borderId="10" xfId="0" applyNumberFormat="1" applyFont="1" applyFill="1" applyBorder="1"/>
    <xf numFmtId="4" fontId="6" fillId="12" borderId="11" xfId="0" applyNumberFormat="1" applyFont="1" applyFill="1" applyBorder="1"/>
    <xf numFmtId="4" fontId="6" fillId="10" borderId="9" xfId="0" applyNumberFormat="1" applyFont="1" applyFill="1" applyBorder="1"/>
    <xf numFmtId="4" fontId="6" fillId="10" borderId="10" xfId="0" applyNumberFormat="1" applyFont="1" applyFill="1" applyBorder="1"/>
    <xf numFmtId="4" fontId="6" fillId="10" borderId="11" xfId="0" applyNumberFormat="1" applyFont="1" applyFill="1" applyBorder="1"/>
    <xf numFmtId="4" fontId="3" fillId="11" borderId="9" xfId="0" applyNumberFormat="1" applyFont="1" applyFill="1" applyBorder="1"/>
    <xf numFmtId="4" fontId="3" fillId="11" borderId="10" xfId="0" applyNumberFormat="1" applyFont="1" applyFill="1" applyBorder="1"/>
    <xf numFmtId="4" fontId="3" fillId="11" borderId="11" xfId="0" applyNumberFormat="1" applyFont="1" applyFill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4" fontId="0" fillId="0" borderId="13" xfId="0" applyNumberFormat="1" applyBorder="1"/>
    <xf numFmtId="4" fontId="0" fillId="0" borderId="14" xfId="0" applyNumberFormat="1" applyBorder="1"/>
    <xf numFmtId="4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20" fillId="0" borderId="0" xfId="0" applyFont="1"/>
    <xf numFmtId="0" fontId="6" fillId="0" borderId="0" xfId="0" applyFont="1" applyAlignment="1">
      <alignment vertical="center" wrapText="1"/>
    </xf>
    <xf numFmtId="4" fontId="20" fillId="0" borderId="3" xfId="0" applyNumberFormat="1" applyFont="1" applyBorder="1"/>
    <xf numFmtId="4" fontId="20" fillId="0" borderId="0" xfId="0" applyNumberFormat="1" applyFont="1"/>
    <xf numFmtId="4" fontId="21" fillId="0" borderId="3" xfId="0" applyNumberFormat="1" applyFont="1" applyBorder="1"/>
    <xf numFmtId="4" fontId="20" fillId="0" borderId="3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center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/>
    </xf>
    <xf numFmtId="0" fontId="11" fillId="13" borderId="1" xfId="0" applyFont="1" applyFill="1" applyBorder="1" applyAlignment="1">
      <alignment horizontal="left" vertical="center"/>
    </xf>
    <xf numFmtId="4" fontId="6" fillId="13" borderId="3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3" borderId="3" xfId="0" quotePrefix="1" applyFont="1" applyFill="1" applyBorder="1" applyAlignment="1">
      <alignment horizontal="center" wrapText="1"/>
    </xf>
    <xf numFmtId="0" fontId="14" fillId="3" borderId="1" xfId="0" quotePrefix="1" applyFont="1" applyFill="1" applyBorder="1" applyAlignment="1">
      <alignment horizontal="center" wrapText="1"/>
    </xf>
    <xf numFmtId="0" fontId="11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vertical="center" wrapText="1"/>
    </xf>
    <xf numFmtId="0" fontId="9" fillId="1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1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2" xfId="0" applyFont="1" applyFill="1" applyBorder="1" applyAlignment="1">
      <alignment horizontal="left" vertical="center" wrapText="1"/>
    </xf>
    <xf numFmtId="0" fontId="6" fillId="1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7" fillId="2" borderId="0" xfId="0" quotePrefix="1" applyNumberFormat="1" applyFont="1" applyFill="1" applyAlignment="1">
      <alignment horizontal="left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8"/>
  <sheetViews>
    <sheetView showGridLines="0" workbookViewId="0">
      <selection activeCell="G23" sqref="G23"/>
    </sheetView>
  </sheetViews>
  <sheetFormatPr defaultColWidth="0" defaultRowHeight="15" zeroHeight="1" x14ac:dyDescent="0.25"/>
  <cols>
    <col min="1" max="4" width="9.140625" customWidth="1"/>
    <col min="5" max="5" width="11.7109375" bestFit="1" customWidth="1"/>
    <col min="6" max="9" width="25.28515625" customWidth="1"/>
    <col min="10" max="11" width="15.7109375" customWidth="1"/>
    <col min="12" max="12" width="9.140625" customWidth="1"/>
    <col min="13" max="42" width="0" hidden="1" customWidth="1"/>
    <col min="43" max="16384" width="9.140625" hidden="1"/>
  </cols>
  <sheetData>
    <row r="1" spans="2:11" ht="42" customHeight="1" x14ac:dyDescent="0.25">
      <c r="B1" s="106" t="s">
        <v>264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5.75" customHeight="1" x14ac:dyDescent="0.25">
      <c r="B2" s="106" t="s">
        <v>12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1" ht="6.75" customHeight="1" x14ac:dyDescent="0.25">
      <c r="B3" s="123"/>
      <c r="C3" s="123"/>
      <c r="D3" s="123"/>
      <c r="E3" s="22"/>
      <c r="F3" s="22"/>
      <c r="G3" s="22"/>
      <c r="H3" s="22"/>
      <c r="I3" s="24"/>
      <c r="J3" s="24"/>
      <c r="K3" s="23"/>
    </row>
    <row r="4" spans="2:11" ht="18" customHeight="1" x14ac:dyDescent="0.25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106"/>
    </row>
    <row r="5" spans="2:11" ht="18" customHeight="1" x14ac:dyDescent="0.25">
      <c r="B5" s="25"/>
      <c r="C5" s="26"/>
      <c r="D5" s="26"/>
      <c r="E5" s="26"/>
      <c r="F5" s="26"/>
      <c r="G5" s="26"/>
      <c r="H5" s="26"/>
      <c r="I5" s="26"/>
      <c r="J5" s="26"/>
      <c r="K5" s="23"/>
    </row>
    <row r="6" spans="2:11" x14ac:dyDescent="0.25">
      <c r="B6" s="117" t="s">
        <v>42</v>
      </c>
      <c r="C6" s="117"/>
      <c r="D6" s="117"/>
      <c r="E6" s="117"/>
      <c r="F6" s="117"/>
      <c r="G6" s="27"/>
      <c r="H6" s="27"/>
      <c r="I6" s="27"/>
      <c r="J6" s="28"/>
      <c r="K6" s="23"/>
    </row>
    <row r="7" spans="2:11" ht="25.5" x14ac:dyDescent="0.25">
      <c r="B7" s="118" t="s">
        <v>7</v>
      </c>
      <c r="C7" s="119"/>
      <c r="D7" s="119"/>
      <c r="E7" s="119"/>
      <c r="F7" s="120"/>
      <c r="G7" s="101" t="s">
        <v>50</v>
      </c>
      <c r="H7" s="19" t="s">
        <v>51</v>
      </c>
      <c r="I7" s="101" t="s">
        <v>52</v>
      </c>
      <c r="J7" s="19" t="s">
        <v>14</v>
      </c>
      <c r="K7" s="19" t="s">
        <v>14</v>
      </c>
    </row>
    <row r="8" spans="2:11" s="16" customFormat="1" ht="11.25" x14ac:dyDescent="0.2">
      <c r="B8" s="111">
        <v>1</v>
      </c>
      <c r="C8" s="111"/>
      <c r="D8" s="111"/>
      <c r="E8" s="111"/>
      <c r="F8" s="112"/>
      <c r="G8" s="102">
        <v>2</v>
      </c>
      <c r="H8" s="20">
        <v>3</v>
      </c>
      <c r="I8" s="20">
        <v>4</v>
      </c>
      <c r="J8" s="20" t="s">
        <v>56</v>
      </c>
      <c r="K8" s="20" t="s">
        <v>57</v>
      </c>
    </row>
    <row r="9" spans="2:11" x14ac:dyDescent="0.25">
      <c r="B9" s="113" t="s">
        <v>0</v>
      </c>
      <c r="C9" s="114"/>
      <c r="D9" s="114"/>
      <c r="E9" s="114"/>
      <c r="F9" s="115"/>
      <c r="G9" s="46">
        <f>SUM(G10:G11)</f>
        <v>2768031.2</v>
      </c>
      <c r="H9" s="46">
        <f>SUM(H10:H11)</f>
        <v>3478607.38</v>
      </c>
      <c r="I9" s="46">
        <f>SUM(I10:I11)</f>
        <v>3322976.71</v>
      </c>
      <c r="J9" s="46">
        <f>I9/G9*100</f>
        <v>120.0483834864289</v>
      </c>
      <c r="K9" s="46">
        <f>I9/H9*100</f>
        <v>95.526063938839798</v>
      </c>
    </row>
    <row r="10" spans="2:11" x14ac:dyDescent="0.25">
      <c r="B10" s="116" t="s">
        <v>34</v>
      </c>
      <c r="C10" s="108"/>
      <c r="D10" s="108"/>
      <c r="E10" s="108"/>
      <c r="F10" s="110"/>
      <c r="G10" s="35">
        <v>2768031.2</v>
      </c>
      <c r="H10" s="35">
        <v>3478607.38</v>
      </c>
      <c r="I10" s="35">
        <v>3322976.71</v>
      </c>
      <c r="J10" s="35">
        <f t="shared" ref="J10:J14" si="0">I10/G10*100</f>
        <v>120.0483834864289</v>
      </c>
      <c r="K10" s="35">
        <f t="shared" ref="K10:K14" si="1">I10/H10*100</f>
        <v>95.526063938839798</v>
      </c>
    </row>
    <row r="11" spans="2:11" x14ac:dyDescent="0.25">
      <c r="B11" s="109" t="s">
        <v>39</v>
      </c>
      <c r="C11" s="110"/>
      <c r="D11" s="110"/>
      <c r="E11" s="110"/>
      <c r="F11" s="110"/>
      <c r="G11" s="35">
        <v>0</v>
      </c>
      <c r="H11" s="35">
        <v>0</v>
      </c>
      <c r="I11" s="35">
        <v>0</v>
      </c>
      <c r="J11" s="35" t="s">
        <v>58</v>
      </c>
      <c r="K11" s="35" t="s">
        <v>58</v>
      </c>
    </row>
    <row r="12" spans="2:11" x14ac:dyDescent="0.25">
      <c r="B12" s="104" t="s">
        <v>1</v>
      </c>
      <c r="C12" s="103"/>
      <c r="D12" s="103"/>
      <c r="E12" s="103"/>
      <c r="F12" s="103"/>
      <c r="G12" s="46">
        <f>SUM(G13:G14)</f>
        <v>2679241.5200000005</v>
      </c>
      <c r="H12" s="46">
        <f>SUM(H13:H14)</f>
        <v>3478607.38</v>
      </c>
      <c r="I12" s="46">
        <f>SUM(I13:I14)</f>
        <v>3389228.09</v>
      </c>
      <c r="J12" s="46">
        <f t="shared" si="0"/>
        <v>126.49953595822146</v>
      </c>
      <c r="K12" s="46">
        <f t="shared" si="1"/>
        <v>97.43060138048692</v>
      </c>
    </row>
    <row r="13" spans="2:11" x14ac:dyDescent="0.25">
      <c r="B13" s="107" t="s">
        <v>35</v>
      </c>
      <c r="C13" s="108"/>
      <c r="D13" s="108"/>
      <c r="E13" s="108"/>
      <c r="F13" s="108"/>
      <c r="G13" s="35">
        <v>2608817.8700000006</v>
      </c>
      <c r="H13" s="35">
        <v>3351296.88</v>
      </c>
      <c r="I13" s="35">
        <v>3263012.27</v>
      </c>
      <c r="J13" s="36">
        <f t="shared" si="0"/>
        <v>125.07627717223508</v>
      </c>
      <c r="K13" s="36">
        <f t="shared" si="1"/>
        <v>97.365658335826097</v>
      </c>
    </row>
    <row r="14" spans="2:11" x14ac:dyDescent="0.25">
      <c r="B14" s="109" t="s">
        <v>36</v>
      </c>
      <c r="C14" s="110"/>
      <c r="D14" s="110"/>
      <c r="E14" s="110"/>
      <c r="F14" s="110"/>
      <c r="G14" s="35">
        <v>70423.650000000009</v>
      </c>
      <c r="H14" s="35">
        <v>127310.5</v>
      </c>
      <c r="I14" s="35">
        <v>126215.82</v>
      </c>
      <c r="J14" s="36">
        <f t="shared" si="0"/>
        <v>179.22362728997999</v>
      </c>
      <c r="K14" s="36">
        <f t="shared" si="1"/>
        <v>99.140149477065918</v>
      </c>
    </row>
    <row r="15" spans="2:11" x14ac:dyDescent="0.25">
      <c r="B15" s="122" t="s">
        <v>43</v>
      </c>
      <c r="C15" s="114"/>
      <c r="D15" s="114"/>
      <c r="E15" s="114"/>
      <c r="F15" s="114"/>
      <c r="G15" s="46">
        <f>G9-G12</f>
        <v>88789.679999999702</v>
      </c>
      <c r="H15" s="46">
        <f>H9-H12</f>
        <v>0</v>
      </c>
      <c r="I15" s="105">
        <f>I9-I12</f>
        <v>-66251.379999999888</v>
      </c>
      <c r="J15" s="105" t="s">
        <v>58</v>
      </c>
      <c r="K15" s="105" t="s">
        <v>58</v>
      </c>
    </row>
    <row r="16" spans="2:11" ht="18" x14ac:dyDescent="0.25">
      <c r="B16" s="22"/>
      <c r="C16" s="29"/>
      <c r="D16" s="29"/>
      <c r="E16" s="29"/>
      <c r="F16" s="29"/>
      <c r="G16" s="29"/>
      <c r="H16" s="29"/>
      <c r="I16" s="30"/>
      <c r="J16" s="30"/>
      <c r="K16" s="30"/>
    </row>
    <row r="17" spans="1:42" ht="18" customHeight="1" x14ac:dyDescent="0.25">
      <c r="B17" s="117" t="s">
        <v>44</v>
      </c>
      <c r="C17" s="117"/>
      <c r="D17" s="117"/>
      <c r="E17" s="117"/>
      <c r="F17" s="117"/>
      <c r="G17" s="29"/>
      <c r="H17" s="29"/>
      <c r="I17" s="30"/>
      <c r="J17" s="30"/>
      <c r="K17" s="30"/>
    </row>
    <row r="18" spans="1:42" ht="25.5" x14ac:dyDescent="0.25">
      <c r="B18" s="127" t="s">
        <v>7</v>
      </c>
      <c r="C18" s="128"/>
      <c r="D18" s="128"/>
      <c r="E18" s="128"/>
      <c r="F18" s="129"/>
      <c r="G18" s="13" t="s">
        <v>55</v>
      </c>
      <c r="H18" s="1" t="s">
        <v>54</v>
      </c>
      <c r="I18" s="13" t="s">
        <v>53</v>
      </c>
      <c r="J18" s="1" t="s">
        <v>14</v>
      </c>
      <c r="K18" s="1" t="s">
        <v>14</v>
      </c>
    </row>
    <row r="19" spans="1:42" s="16" customFormat="1" x14ac:dyDescent="0.25">
      <c r="B19" s="130">
        <v>1</v>
      </c>
      <c r="C19" s="130"/>
      <c r="D19" s="130"/>
      <c r="E19" s="130"/>
      <c r="F19" s="131"/>
      <c r="G19" s="15">
        <v>2</v>
      </c>
      <c r="H19" s="14">
        <v>3</v>
      </c>
      <c r="I19" s="14">
        <v>4</v>
      </c>
      <c r="J19" s="14" t="s">
        <v>56</v>
      </c>
      <c r="K19" s="14" t="s">
        <v>57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16"/>
      <c r="B20" s="116" t="s">
        <v>37</v>
      </c>
      <c r="C20" s="132"/>
      <c r="D20" s="132"/>
      <c r="E20" s="132"/>
      <c r="F20" s="133"/>
      <c r="G20" s="35">
        <v>0</v>
      </c>
      <c r="H20" s="35">
        <v>0</v>
      </c>
      <c r="I20" s="35">
        <v>0</v>
      </c>
      <c r="J20" s="35" t="s">
        <v>58</v>
      </c>
      <c r="K20" s="35" t="s">
        <v>58</v>
      </c>
    </row>
    <row r="21" spans="1:42" x14ac:dyDescent="0.25">
      <c r="A21" s="16"/>
      <c r="B21" s="116" t="s">
        <v>38</v>
      </c>
      <c r="C21" s="108"/>
      <c r="D21" s="108"/>
      <c r="E21" s="108"/>
      <c r="F21" s="108"/>
      <c r="G21" s="35">
        <v>0</v>
      </c>
      <c r="H21" s="35">
        <v>0</v>
      </c>
      <c r="I21" s="35">
        <v>0</v>
      </c>
      <c r="J21" s="35" t="s">
        <v>58</v>
      </c>
      <c r="K21" s="35" t="s">
        <v>58</v>
      </c>
    </row>
    <row r="22" spans="1:42" s="18" customFormat="1" ht="15" customHeight="1" x14ac:dyDescent="0.25">
      <c r="A22" s="16"/>
      <c r="B22" s="124" t="s">
        <v>40</v>
      </c>
      <c r="C22" s="125"/>
      <c r="D22" s="125"/>
      <c r="E22" s="125"/>
      <c r="F22" s="126"/>
      <c r="G22" s="46">
        <v>0</v>
      </c>
      <c r="H22" s="46">
        <v>0</v>
      </c>
      <c r="I22" s="46">
        <v>0</v>
      </c>
      <c r="J22" s="46" t="s">
        <v>58</v>
      </c>
      <c r="K22" s="46" t="s">
        <v>58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18" customFormat="1" ht="15" customHeight="1" x14ac:dyDescent="0.25">
      <c r="A23" s="16"/>
      <c r="B23" s="124" t="s">
        <v>45</v>
      </c>
      <c r="C23" s="125"/>
      <c r="D23" s="125"/>
      <c r="E23" s="125"/>
      <c r="F23" s="126"/>
      <c r="G23" s="46">
        <v>-24587.64</v>
      </c>
      <c r="H23" s="46">
        <v>64202.04</v>
      </c>
      <c r="I23" s="46">
        <f>I15</f>
        <v>-66251.379999999888</v>
      </c>
      <c r="J23" s="46" t="s">
        <v>58</v>
      </c>
      <c r="K23" s="46" t="s">
        <v>58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16"/>
      <c r="B24" s="122" t="s">
        <v>46</v>
      </c>
      <c r="C24" s="114"/>
      <c r="D24" s="114"/>
      <c r="E24" s="114"/>
      <c r="F24" s="114"/>
      <c r="G24" s="46">
        <v>64202.04</v>
      </c>
      <c r="H24" s="46"/>
      <c r="I24" s="46">
        <f>H23+I23</f>
        <v>-2049.3399999998874</v>
      </c>
      <c r="J24" s="46" t="s">
        <v>58</v>
      </c>
      <c r="K24" s="46" t="s">
        <v>58</v>
      </c>
    </row>
    <row r="25" spans="1:42" ht="15.75" x14ac:dyDescent="0.25">
      <c r="B25" s="31"/>
      <c r="C25" s="32"/>
      <c r="D25" s="32"/>
      <c r="E25" s="32"/>
      <c r="F25" s="32"/>
      <c r="G25" s="38"/>
      <c r="H25" s="33"/>
      <c r="I25" s="33"/>
      <c r="J25" s="33"/>
      <c r="K25" s="23"/>
    </row>
    <row r="26" spans="1:42" ht="15.75" x14ac:dyDescent="0.25">
      <c r="B26" s="134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42" ht="15.75" hidden="1" x14ac:dyDescent="0.25">
      <c r="B27" s="9"/>
      <c r="C27" s="10"/>
      <c r="D27" s="10"/>
      <c r="E27" s="10"/>
      <c r="F27" s="10"/>
      <c r="G27" s="11"/>
      <c r="H27" s="11"/>
      <c r="I27" s="11"/>
      <c r="J27" s="11"/>
    </row>
    <row r="28" spans="1:42" ht="15" hidden="1" customHeight="1" x14ac:dyDescent="0.25">
      <c r="B28" s="137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42" hidden="1" x14ac:dyDescent="0.25"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42" ht="15" hidden="1" customHeight="1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</row>
    <row r="31" spans="1:42" ht="36.75" hidden="1" customHeight="1" x14ac:dyDescent="0.25">
      <c r="B31" s="136"/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42" ht="15" hidden="1" customHeight="1" x14ac:dyDescent="0.25"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spans="2:11" hidden="1" x14ac:dyDescent="0.25"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2:11" hidden="1" x14ac:dyDescent="0.25">
      <c r="H34" s="37"/>
      <c r="I34" s="37"/>
    </row>
    <row r="35" spans="2:11" hidden="1" x14ac:dyDescent="0.25">
      <c r="H35" s="37"/>
      <c r="I35" s="37"/>
    </row>
    <row r="36" spans="2:11" hidden="1" x14ac:dyDescent="0.25">
      <c r="H36" s="37"/>
      <c r="I36" s="37"/>
    </row>
    <row r="37" spans="2:11" hidden="1" x14ac:dyDescent="0.25">
      <c r="E37" s="37"/>
      <c r="F37">
        <v>6391</v>
      </c>
      <c r="G37" s="37">
        <v>42592.78</v>
      </c>
      <c r="H37" s="37"/>
      <c r="I37" s="37">
        <v>6198.81</v>
      </c>
      <c r="J37" s="37"/>
    </row>
    <row r="38" spans="2:11" hidden="1" x14ac:dyDescent="0.25">
      <c r="F38">
        <v>6393</v>
      </c>
      <c r="G38" s="37">
        <v>132289.15</v>
      </c>
      <c r="H38" s="37"/>
      <c r="I38" s="37">
        <v>211150.51</v>
      </c>
      <c r="J38" s="37"/>
    </row>
    <row r="39" spans="2:11" hidden="1" x14ac:dyDescent="0.25">
      <c r="G39" s="37"/>
      <c r="H39" s="37"/>
      <c r="I39" s="37"/>
      <c r="J39" s="37"/>
    </row>
    <row r="40" spans="2:11" hidden="1" x14ac:dyDescent="0.25">
      <c r="F40">
        <v>6711</v>
      </c>
      <c r="G40" s="37">
        <v>161823.04000000001</v>
      </c>
      <c r="H40" s="37">
        <v>524934</v>
      </c>
      <c r="I40" s="37">
        <v>232817.98</v>
      </c>
      <c r="J40" s="37"/>
    </row>
    <row r="41" spans="2:11" hidden="1" x14ac:dyDescent="0.25">
      <c r="F41">
        <v>6712</v>
      </c>
      <c r="G41" s="37">
        <v>46650</v>
      </c>
      <c r="H41" s="37">
        <v>127310.5</v>
      </c>
      <c r="I41" s="37">
        <v>45348</v>
      </c>
      <c r="J41" s="37"/>
    </row>
    <row r="42" spans="2:11" hidden="1" x14ac:dyDescent="0.25">
      <c r="G42" s="37">
        <f>SUM(G37:G41)</f>
        <v>383354.97</v>
      </c>
      <c r="H42" s="37">
        <f>H40+H41</f>
        <v>652244.5</v>
      </c>
      <c r="I42" s="37">
        <f>SUM(I37:I41)</f>
        <v>495515.30000000005</v>
      </c>
      <c r="J42" s="37"/>
    </row>
    <row r="43" spans="2:11" hidden="1" x14ac:dyDescent="0.25">
      <c r="G43" s="37">
        <v>-2768031.2</v>
      </c>
      <c r="H43" s="37"/>
      <c r="I43" s="37">
        <f>SUM(I37:I42)</f>
        <v>991030.60000000009</v>
      </c>
      <c r="J43" s="37"/>
    </row>
    <row r="44" spans="2:11" hidden="1" x14ac:dyDescent="0.25">
      <c r="G44" s="37">
        <f>G43+G37+G38+G40+G41</f>
        <v>-2384676.2300000004</v>
      </c>
      <c r="H44" s="37"/>
      <c r="I44" s="37">
        <v>2827461.41</v>
      </c>
      <c r="J44" s="37"/>
    </row>
    <row r="45" spans="2:11" hidden="1" x14ac:dyDescent="0.25">
      <c r="G45" s="37"/>
      <c r="H45" s="37">
        <v>2826362.8799999999</v>
      </c>
      <c r="I45" s="37">
        <f>I43+I44</f>
        <v>3818492.0100000002</v>
      </c>
      <c r="J45" s="37"/>
    </row>
    <row r="46" spans="2:11" hidden="1" x14ac:dyDescent="0.25">
      <c r="G46" s="37">
        <f>G42-G44</f>
        <v>2768031.2</v>
      </c>
      <c r="H46" s="37">
        <f>H45+H42</f>
        <v>3478607.38</v>
      </c>
      <c r="I46" s="37"/>
      <c r="J46" s="37"/>
    </row>
    <row r="47" spans="2:11" hidden="1" x14ac:dyDescent="0.25">
      <c r="G47" s="37"/>
      <c r="H47" s="37"/>
      <c r="I47" s="37"/>
      <c r="J47" s="37"/>
    </row>
    <row r="48" spans="2:11" hidden="1" x14ac:dyDescent="0.25">
      <c r="G48" s="37"/>
      <c r="H48" s="37"/>
      <c r="I48" s="37"/>
      <c r="J48" s="37"/>
    </row>
  </sheetData>
  <mergeCells count="26"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6"/>
  <sheetViews>
    <sheetView showGridLines="0" workbookViewId="0">
      <selection activeCell="A8" sqref="A8:B8"/>
    </sheetView>
  </sheetViews>
  <sheetFormatPr defaultColWidth="0" defaultRowHeight="12.75" zeroHeight="1" x14ac:dyDescent="0.2"/>
  <cols>
    <col min="1" max="1" width="5.42578125" style="94" customWidth="1"/>
    <col min="2" max="2" width="87.140625" style="94" customWidth="1"/>
    <col min="3" max="4" width="25.28515625" style="94" customWidth="1"/>
    <col min="5" max="5" width="25.28515625" style="97" customWidth="1"/>
    <col min="6" max="7" width="15.7109375" style="94" customWidth="1"/>
    <col min="8" max="8" width="9.140625" style="94" customWidth="1"/>
    <col min="9" max="16384" width="9.140625" style="94" hidden="1"/>
  </cols>
  <sheetData>
    <row r="1" spans="1:7" ht="18" customHeight="1" x14ac:dyDescent="0.2">
      <c r="A1" s="92"/>
      <c r="B1" s="92"/>
      <c r="C1" s="92"/>
      <c r="D1" s="92"/>
      <c r="E1" s="93"/>
      <c r="F1" s="92"/>
    </row>
    <row r="2" spans="1:7" ht="15.75" customHeight="1" x14ac:dyDescent="0.2">
      <c r="A2" s="140" t="s">
        <v>12</v>
      </c>
      <c r="B2" s="140"/>
      <c r="C2" s="140"/>
      <c r="D2" s="140"/>
      <c r="E2" s="140"/>
      <c r="F2" s="140"/>
      <c r="G2" s="140"/>
    </row>
    <row r="3" spans="1:7" x14ac:dyDescent="0.2">
      <c r="A3" s="140" t="s">
        <v>47</v>
      </c>
      <c r="B3" s="140"/>
      <c r="C3" s="140"/>
      <c r="D3" s="140"/>
      <c r="E3" s="140"/>
      <c r="F3" s="140"/>
      <c r="G3" s="140"/>
    </row>
    <row r="4" spans="1:7" ht="18" customHeight="1" x14ac:dyDescent="0.2">
      <c r="A4" s="140" t="s">
        <v>15</v>
      </c>
      <c r="B4" s="140"/>
      <c r="C4" s="140"/>
      <c r="D4" s="140"/>
      <c r="E4" s="140"/>
      <c r="F4" s="140"/>
      <c r="G4" s="140"/>
    </row>
    <row r="5" spans="1:7" x14ac:dyDescent="0.2">
      <c r="A5" s="92"/>
      <c r="B5" s="92"/>
      <c r="C5" s="92"/>
      <c r="D5" s="92"/>
      <c r="E5" s="89"/>
      <c r="F5" s="3"/>
    </row>
    <row r="6" spans="1:7" ht="15.75" customHeight="1" x14ac:dyDescent="0.2">
      <c r="A6" s="95"/>
      <c r="B6" s="95"/>
      <c r="C6" s="95"/>
      <c r="D6" s="95"/>
      <c r="E6" s="95"/>
      <c r="F6" s="95"/>
      <c r="G6" s="95"/>
    </row>
    <row r="7" spans="1:7" x14ac:dyDescent="0.2">
      <c r="A7" s="92"/>
      <c r="B7" s="92"/>
      <c r="C7" s="92"/>
      <c r="D7" s="92"/>
      <c r="E7" s="89"/>
      <c r="F7" s="3"/>
    </row>
    <row r="8" spans="1:7" ht="25.5" x14ac:dyDescent="0.2">
      <c r="A8" s="138" t="s">
        <v>7</v>
      </c>
      <c r="B8" s="139"/>
      <c r="C8" s="19" t="s">
        <v>55</v>
      </c>
      <c r="D8" s="19" t="s">
        <v>54</v>
      </c>
      <c r="E8" s="90" t="s">
        <v>53</v>
      </c>
      <c r="F8" s="19" t="s">
        <v>14</v>
      </c>
      <c r="G8" s="19" t="s">
        <v>33</v>
      </c>
    </row>
    <row r="9" spans="1:7" ht="16.5" customHeight="1" x14ac:dyDescent="0.2">
      <c r="A9" s="138">
        <v>1</v>
      </c>
      <c r="B9" s="139"/>
      <c r="C9" s="19">
        <v>2</v>
      </c>
      <c r="D9" s="19">
        <v>3</v>
      </c>
      <c r="E9" s="91">
        <v>5</v>
      </c>
      <c r="F9" s="19" t="s">
        <v>16</v>
      </c>
      <c r="G9" s="19" t="s">
        <v>17</v>
      </c>
    </row>
    <row r="10" spans="1:7" x14ac:dyDescent="0.2">
      <c r="A10" s="5"/>
      <c r="B10" s="5" t="s">
        <v>18</v>
      </c>
      <c r="C10" s="40">
        <f>SUM(C11)</f>
        <v>2768031.2</v>
      </c>
      <c r="D10" s="40">
        <f>SUM(D11)</f>
        <v>3483607.38</v>
      </c>
      <c r="E10" s="98">
        <f>SUM(E11)</f>
        <v>3322976.71</v>
      </c>
      <c r="F10" s="100">
        <f>E10/C10*100</f>
        <v>120.0483834864289</v>
      </c>
      <c r="G10" s="100">
        <f>E10/D10*100</f>
        <v>95.388955973563256</v>
      </c>
    </row>
    <row r="11" spans="1:7" x14ac:dyDescent="0.2">
      <c r="A11" s="5">
        <v>6</v>
      </c>
      <c r="B11" s="5" t="s">
        <v>2</v>
      </c>
      <c r="C11" s="40">
        <v>2768031.2</v>
      </c>
      <c r="D11" s="40">
        <v>3483607.38</v>
      </c>
      <c r="E11" s="98">
        <v>3322976.71</v>
      </c>
      <c r="F11" s="100">
        <f t="shared" ref="F11:F42" si="0">E11/C11*100</f>
        <v>120.0483834864289</v>
      </c>
      <c r="G11" s="100">
        <f t="shared" ref="G11:G41" si="1">E11/D11*100</f>
        <v>95.388955973563256</v>
      </c>
    </row>
    <row r="12" spans="1:7" x14ac:dyDescent="0.2">
      <c r="A12" s="5">
        <v>63</v>
      </c>
      <c r="B12" s="5" t="s">
        <v>19</v>
      </c>
      <c r="C12" s="40">
        <v>2538608.46</v>
      </c>
      <c r="D12" s="40">
        <v>2793262.88</v>
      </c>
      <c r="E12" s="98">
        <v>3019477.37</v>
      </c>
      <c r="F12" s="100">
        <f t="shared" si="0"/>
        <v>118.94222435546442</v>
      </c>
      <c r="G12" s="100">
        <f t="shared" si="1"/>
        <v>108.09857502563453</v>
      </c>
    </row>
    <row r="13" spans="1:7" x14ac:dyDescent="0.2">
      <c r="A13" s="5">
        <v>633</v>
      </c>
      <c r="B13" s="5" t="s">
        <v>224</v>
      </c>
      <c r="C13" s="40">
        <v>0</v>
      </c>
      <c r="D13" s="40">
        <v>2600</v>
      </c>
      <c r="E13" s="98">
        <v>0</v>
      </c>
      <c r="F13" s="100" t="s">
        <v>58</v>
      </c>
      <c r="G13" s="100">
        <f t="shared" si="1"/>
        <v>0</v>
      </c>
    </row>
    <row r="14" spans="1:7" x14ac:dyDescent="0.2">
      <c r="A14" s="7">
        <v>6331</v>
      </c>
      <c r="B14" s="7" t="s">
        <v>234</v>
      </c>
      <c r="C14" s="39">
        <v>0</v>
      </c>
      <c r="D14" s="39">
        <v>0</v>
      </c>
      <c r="E14" s="96">
        <v>0</v>
      </c>
      <c r="F14" s="99" t="s">
        <v>58</v>
      </c>
      <c r="G14" s="99" t="s">
        <v>58</v>
      </c>
    </row>
    <row r="15" spans="1:7" x14ac:dyDescent="0.2">
      <c r="A15" s="5">
        <v>634</v>
      </c>
      <c r="B15" s="5" t="s">
        <v>225</v>
      </c>
      <c r="C15" s="40">
        <v>2601.3000000000002</v>
      </c>
      <c r="D15" s="40">
        <v>23500</v>
      </c>
      <c r="E15" s="98">
        <v>0</v>
      </c>
      <c r="F15" s="100">
        <f t="shared" si="0"/>
        <v>0</v>
      </c>
      <c r="G15" s="100">
        <f t="shared" si="1"/>
        <v>0</v>
      </c>
    </row>
    <row r="16" spans="1:7" x14ac:dyDescent="0.2">
      <c r="A16" s="7">
        <v>6341</v>
      </c>
      <c r="B16" s="7" t="s">
        <v>235</v>
      </c>
      <c r="C16" s="39">
        <v>2601.3000000000002</v>
      </c>
      <c r="D16" s="39">
        <v>0</v>
      </c>
      <c r="E16" s="96">
        <v>0</v>
      </c>
      <c r="F16" s="99">
        <f t="shared" si="0"/>
        <v>0</v>
      </c>
      <c r="G16" s="99" t="s">
        <v>58</v>
      </c>
    </row>
    <row r="17" spans="1:7" x14ac:dyDescent="0.2">
      <c r="A17" s="5">
        <v>636</v>
      </c>
      <c r="B17" s="5" t="s">
        <v>226</v>
      </c>
      <c r="C17" s="40">
        <v>2323143.69</v>
      </c>
      <c r="D17" s="40">
        <v>2766162.88</v>
      </c>
      <c r="E17" s="98">
        <v>2802128.05</v>
      </c>
      <c r="F17" s="100">
        <f t="shared" si="0"/>
        <v>120.61793947837982</v>
      </c>
      <c r="G17" s="100">
        <f t="shared" si="1"/>
        <v>101.3001826559107</v>
      </c>
    </row>
    <row r="18" spans="1:7" x14ac:dyDescent="0.2">
      <c r="A18" s="7">
        <v>6361</v>
      </c>
      <c r="B18" s="7" t="s">
        <v>236</v>
      </c>
      <c r="C18" s="39">
        <v>2299742.96</v>
      </c>
      <c r="D18" s="39">
        <v>0</v>
      </c>
      <c r="E18" s="96">
        <v>2801144.21</v>
      </c>
      <c r="F18" s="99">
        <f t="shared" si="0"/>
        <v>121.80249091837638</v>
      </c>
      <c r="G18" s="99" t="s">
        <v>58</v>
      </c>
    </row>
    <row r="19" spans="1:7" x14ac:dyDescent="0.2">
      <c r="A19" s="7">
        <v>6362</v>
      </c>
      <c r="B19" s="7" t="s">
        <v>237</v>
      </c>
      <c r="C19" s="39">
        <v>23400.73</v>
      </c>
      <c r="D19" s="39">
        <v>0</v>
      </c>
      <c r="E19" s="96">
        <v>983.84</v>
      </c>
      <c r="F19" s="99">
        <f t="shared" si="0"/>
        <v>4.204313284243697</v>
      </c>
      <c r="G19" s="99" t="s">
        <v>58</v>
      </c>
    </row>
    <row r="20" spans="1:7" x14ac:dyDescent="0.2">
      <c r="A20" s="5">
        <v>638</v>
      </c>
      <c r="B20" s="5" t="s">
        <v>227</v>
      </c>
      <c r="C20" s="40">
        <v>37981.54</v>
      </c>
      <c r="D20" s="40">
        <v>1000</v>
      </c>
      <c r="E20" s="98">
        <v>0</v>
      </c>
      <c r="F20" s="100">
        <f t="shared" si="0"/>
        <v>0</v>
      </c>
      <c r="G20" s="100">
        <f t="shared" si="1"/>
        <v>0</v>
      </c>
    </row>
    <row r="21" spans="1:7" x14ac:dyDescent="0.2">
      <c r="A21" s="7">
        <v>6381</v>
      </c>
      <c r="B21" s="7" t="s">
        <v>238</v>
      </c>
      <c r="C21" s="39">
        <v>37981.54</v>
      </c>
      <c r="D21" s="39">
        <v>0</v>
      </c>
      <c r="E21" s="96">
        <v>0</v>
      </c>
      <c r="F21" s="99">
        <f t="shared" si="0"/>
        <v>0</v>
      </c>
      <c r="G21" s="99" t="s">
        <v>58</v>
      </c>
    </row>
    <row r="22" spans="1:7" x14ac:dyDescent="0.2">
      <c r="A22" s="5">
        <v>639</v>
      </c>
      <c r="B22" s="5" t="s">
        <v>228</v>
      </c>
      <c r="C22" s="40">
        <v>174881.93</v>
      </c>
      <c r="D22" s="40">
        <v>0</v>
      </c>
      <c r="E22" s="98">
        <v>217349.32</v>
      </c>
      <c r="F22" s="100">
        <f t="shared" si="0"/>
        <v>124.28346370605585</v>
      </c>
      <c r="G22" s="100" t="s">
        <v>58</v>
      </c>
    </row>
    <row r="23" spans="1:7" x14ac:dyDescent="0.2">
      <c r="A23" s="7">
        <v>6391</v>
      </c>
      <c r="B23" s="7" t="s">
        <v>239</v>
      </c>
      <c r="C23" s="39">
        <v>42592.78</v>
      </c>
      <c r="D23" s="39">
        <v>0</v>
      </c>
      <c r="E23" s="96">
        <v>6198.81</v>
      </c>
      <c r="F23" s="99">
        <f t="shared" si="0"/>
        <v>14.553663789966281</v>
      </c>
      <c r="G23" s="99" t="s">
        <v>58</v>
      </c>
    </row>
    <row r="24" spans="1:7" x14ac:dyDescent="0.2">
      <c r="A24" s="7">
        <v>6393</v>
      </c>
      <c r="B24" s="7" t="s">
        <v>240</v>
      </c>
      <c r="C24" s="39">
        <v>132289.15</v>
      </c>
      <c r="D24" s="39">
        <v>0</v>
      </c>
      <c r="E24" s="96">
        <v>211150.51</v>
      </c>
      <c r="F24" s="99">
        <f t="shared" si="0"/>
        <v>159.6128707456356</v>
      </c>
      <c r="G24" s="99" t="s">
        <v>58</v>
      </c>
    </row>
    <row r="25" spans="1:7" x14ac:dyDescent="0.2">
      <c r="A25" s="5">
        <v>64</v>
      </c>
      <c r="B25" s="5" t="s">
        <v>219</v>
      </c>
      <c r="C25" s="40">
        <v>0</v>
      </c>
      <c r="D25" s="40">
        <v>100</v>
      </c>
      <c r="E25" s="98">
        <v>8.08</v>
      </c>
      <c r="F25" s="100" t="s">
        <v>58</v>
      </c>
      <c r="G25" s="100">
        <f t="shared" si="1"/>
        <v>8.08</v>
      </c>
    </row>
    <row r="26" spans="1:7" x14ac:dyDescent="0.2">
      <c r="A26" s="5">
        <v>641</v>
      </c>
      <c r="B26" s="5" t="s">
        <v>229</v>
      </c>
      <c r="C26" s="40">
        <v>0</v>
      </c>
      <c r="D26" s="40">
        <v>100</v>
      </c>
      <c r="E26" s="98">
        <v>8.08</v>
      </c>
      <c r="F26" s="100" t="s">
        <v>58</v>
      </c>
      <c r="G26" s="100">
        <f t="shared" si="1"/>
        <v>8.08</v>
      </c>
    </row>
    <row r="27" spans="1:7" x14ac:dyDescent="0.2">
      <c r="A27" s="7">
        <v>6413</v>
      </c>
      <c r="B27" s="7" t="s">
        <v>241</v>
      </c>
      <c r="C27" s="39">
        <v>0</v>
      </c>
      <c r="D27" s="39">
        <v>0</v>
      </c>
      <c r="E27" s="96">
        <v>8.08</v>
      </c>
      <c r="F27" s="99" t="s">
        <v>58</v>
      </c>
      <c r="G27" s="99" t="s">
        <v>58</v>
      </c>
    </row>
    <row r="28" spans="1:7" x14ac:dyDescent="0.2">
      <c r="A28" s="5">
        <v>65</v>
      </c>
      <c r="B28" s="5" t="s">
        <v>220</v>
      </c>
      <c r="C28" s="40">
        <v>6147.5</v>
      </c>
      <c r="D28" s="40">
        <v>6500</v>
      </c>
      <c r="E28" s="98">
        <v>5656.25</v>
      </c>
      <c r="F28" s="100">
        <f t="shared" si="0"/>
        <v>92.008946726311507</v>
      </c>
      <c r="G28" s="100">
        <f t="shared" si="1"/>
        <v>87.019230769230774</v>
      </c>
    </row>
    <row r="29" spans="1:7" x14ac:dyDescent="0.2">
      <c r="A29" s="5">
        <v>652</v>
      </c>
      <c r="B29" s="5" t="s">
        <v>230</v>
      </c>
      <c r="C29" s="40">
        <v>6147.5</v>
      </c>
      <c r="D29" s="40">
        <v>6500</v>
      </c>
      <c r="E29" s="98">
        <v>5656.25</v>
      </c>
      <c r="F29" s="100">
        <f t="shared" si="0"/>
        <v>92.008946726311507</v>
      </c>
      <c r="G29" s="100">
        <f t="shared" si="1"/>
        <v>87.019230769230774</v>
      </c>
    </row>
    <row r="30" spans="1:7" x14ac:dyDescent="0.2">
      <c r="A30" s="7">
        <v>6526</v>
      </c>
      <c r="B30" s="7" t="s">
        <v>242</v>
      </c>
      <c r="C30" s="39">
        <v>6147.5</v>
      </c>
      <c r="D30" s="39">
        <v>0</v>
      </c>
      <c r="E30" s="96">
        <v>5656.25</v>
      </c>
      <c r="F30" s="99">
        <f t="shared" si="0"/>
        <v>92.008946726311507</v>
      </c>
      <c r="G30" s="99" t="s">
        <v>58</v>
      </c>
    </row>
    <row r="31" spans="1:7" ht="25.5" x14ac:dyDescent="0.2">
      <c r="A31" s="5">
        <v>66</v>
      </c>
      <c r="B31" s="5" t="s">
        <v>221</v>
      </c>
      <c r="C31" s="40">
        <v>14758.85</v>
      </c>
      <c r="D31" s="40">
        <v>25500</v>
      </c>
      <c r="E31" s="98">
        <v>19669.03</v>
      </c>
      <c r="F31" s="100">
        <f t="shared" si="0"/>
        <v>133.269394295626</v>
      </c>
      <c r="G31" s="100">
        <f t="shared" si="1"/>
        <v>77.133450980392155</v>
      </c>
    </row>
    <row r="32" spans="1:7" x14ac:dyDescent="0.2">
      <c r="A32" s="5">
        <v>661</v>
      </c>
      <c r="B32" s="5" t="s">
        <v>20</v>
      </c>
      <c r="C32" s="40">
        <v>11475.49</v>
      </c>
      <c r="D32" s="40">
        <v>16000</v>
      </c>
      <c r="E32" s="98">
        <v>13593.53</v>
      </c>
      <c r="F32" s="100">
        <f t="shared" si="0"/>
        <v>118.45707677842078</v>
      </c>
      <c r="G32" s="100">
        <f t="shared" si="1"/>
        <v>84.959562500000004</v>
      </c>
    </row>
    <row r="33" spans="1:7" x14ac:dyDescent="0.2">
      <c r="A33" s="7">
        <v>6615</v>
      </c>
      <c r="B33" s="7" t="s">
        <v>243</v>
      </c>
      <c r="C33" s="39">
        <v>11475.49</v>
      </c>
      <c r="D33" s="39">
        <v>0</v>
      </c>
      <c r="E33" s="96">
        <v>13593.53</v>
      </c>
      <c r="F33" s="99">
        <f t="shared" si="0"/>
        <v>118.45707677842078</v>
      </c>
      <c r="G33" s="99" t="s">
        <v>58</v>
      </c>
    </row>
    <row r="34" spans="1:7" ht="25.5" x14ac:dyDescent="0.2">
      <c r="A34" s="5">
        <v>663</v>
      </c>
      <c r="B34" s="5" t="s">
        <v>231</v>
      </c>
      <c r="C34" s="40">
        <v>3283.36</v>
      </c>
      <c r="D34" s="40">
        <v>9500</v>
      </c>
      <c r="E34" s="98">
        <v>6075.5</v>
      </c>
      <c r="F34" s="100">
        <f t="shared" si="0"/>
        <v>185.03910628137029</v>
      </c>
      <c r="G34" s="100">
        <f t="shared" si="1"/>
        <v>63.952631578947376</v>
      </c>
    </row>
    <row r="35" spans="1:7" x14ac:dyDescent="0.2">
      <c r="A35" s="7">
        <v>6631</v>
      </c>
      <c r="B35" s="7" t="s">
        <v>244</v>
      </c>
      <c r="C35" s="39">
        <v>3283.36</v>
      </c>
      <c r="D35" s="39">
        <v>0</v>
      </c>
      <c r="E35" s="96">
        <v>6075.5</v>
      </c>
      <c r="F35" s="99">
        <f t="shared" si="0"/>
        <v>185.03910628137029</v>
      </c>
      <c r="G35" s="99" t="s">
        <v>58</v>
      </c>
    </row>
    <row r="36" spans="1:7" x14ac:dyDescent="0.2">
      <c r="A36" s="5">
        <v>67</v>
      </c>
      <c r="B36" s="5" t="s">
        <v>222</v>
      </c>
      <c r="C36" s="40">
        <v>208473.04</v>
      </c>
      <c r="D36" s="40">
        <v>657244.5</v>
      </c>
      <c r="E36" s="98">
        <v>278165.98</v>
      </c>
      <c r="F36" s="100">
        <f t="shared" si="0"/>
        <v>133.43019317989507</v>
      </c>
      <c r="G36" s="100">
        <f t="shared" si="1"/>
        <v>42.323059378967791</v>
      </c>
    </row>
    <row r="37" spans="1:7" x14ac:dyDescent="0.2">
      <c r="A37" s="5">
        <v>671</v>
      </c>
      <c r="B37" s="5" t="s">
        <v>232</v>
      </c>
      <c r="C37" s="40">
        <v>208473.04</v>
      </c>
      <c r="D37" s="40">
        <v>657244.5</v>
      </c>
      <c r="E37" s="98">
        <v>278165.98</v>
      </c>
      <c r="F37" s="100">
        <f t="shared" si="0"/>
        <v>133.43019317989507</v>
      </c>
      <c r="G37" s="100">
        <f t="shared" si="1"/>
        <v>42.323059378967791</v>
      </c>
    </row>
    <row r="38" spans="1:7" x14ac:dyDescent="0.2">
      <c r="A38" s="7">
        <v>6711</v>
      </c>
      <c r="B38" s="7" t="s">
        <v>245</v>
      </c>
      <c r="C38" s="39">
        <v>161823.04000000001</v>
      </c>
      <c r="D38" s="39">
        <v>0</v>
      </c>
      <c r="E38" s="96">
        <v>232817.98</v>
      </c>
      <c r="F38" s="99">
        <f t="shared" si="0"/>
        <v>143.87196038339164</v>
      </c>
      <c r="G38" s="99" t="s">
        <v>58</v>
      </c>
    </row>
    <row r="39" spans="1:7" x14ac:dyDescent="0.2">
      <c r="A39" s="7">
        <v>6712</v>
      </c>
      <c r="B39" s="7" t="s">
        <v>246</v>
      </c>
      <c r="C39" s="39">
        <v>46650</v>
      </c>
      <c r="D39" s="39">
        <v>0</v>
      </c>
      <c r="E39" s="96">
        <v>45348</v>
      </c>
      <c r="F39" s="99">
        <f t="shared" si="0"/>
        <v>97.20900321543408</v>
      </c>
      <c r="G39" s="99" t="s">
        <v>58</v>
      </c>
    </row>
    <row r="40" spans="1:7" x14ac:dyDescent="0.2">
      <c r="A40" s="5">
        <v>68</v>
      </c>
      <c r="B40" s="5" t="s">
        <v>223</v>
      </c>
      <c r="C40" s="40">
        <v>43.35</v>
      </c>
      <c r="D40" s="40">
        <v>1000</v>
      </c>
      <c r="E40" s="98">
        <v>0</v>
      </c>
      <c r="F40" s="100">
        <f t="shared" si="0"/>
        <v>0</v>
      </c>
      <c r="G40" s="100">
        <f t="shared" si="1"/>
        <v>0</v>
      </c>
    </row>
    <row r="41" spans="1:7" x14ac:dyDescent="0.2">
      <c r="A41" s="5">
        <v>683</v>
      </c>
      <c r="B41" s="5" t="s">
        <v>233</v>
      </c>
      <c r="C41" s="40">
        <v>43.35</v>
      </c>
      <c r="D41" s="40">
        <v>1000</v>
      </c>
      <c r="E41" s="98">
        <v>0</v>
      </c>
      <c r="F41" s="100">
        <f t="shared" si="0"/>
        <v>0</v>
      </c>
      <c r="G41" s="100">
        <f t="shared" si="1"/>
        <v>0</v>
      </c>
    </row>
    <row r="42" spans="1:7" x14ac:dyDescent="0.2">
      <c r="A42" s="7">
        <v>6831</v>
      </c>
      <c r="B42" s="7" t="s">
        <v>233</v>
      </c>
      <c r="C42" s="39">
        <v>43.35</v>
      </c>
      <c r="D42" s="39">
        <v>0</v>
      </c>
      <c r="E42" s="96">
        <v>0</v>
      </c>
      <c r="F42" s="99">
        <f t="shared" si="0"/>
        <v>0</v>
      </c>
      <c r="G42" s="99" t="s">
        <v>58</v>
      </c>
    </row>
    <row r="43" spans="1:7" ht="15.75" customHeight="1" x14ac:dyDescent="0.2"/>
    <row r="44" spans="1:7" ht="25.5" x14ac:dyDescent="0.2">
      <c r="A44" s="138" t="s">
        <v>7</v>
      </c>
      <c r="B44" s="139"/>
      <c r="C44" s="19" t="s">
        <v>55</v>
      </c>
      <c r="D44" s="19" t="s">
        <v>54</v>
      </c>
      <c r="E44" s="90" t="s">
        <v>53</v>
      </c>
      <c r="F44" s="19" t="s">
        <v>14</v>
      </c>
      <c r="G44" s="19" t="s">
        <v>33</v>
      </c>
    </row>
    <row r="45" spans="1:7" ht="12.75" customHeight="1" x14ac:dyDescent="0.2">
      <c r="A45" s="138">
        <v>1</v>
      </c>
      <c r="B45" s="139"/>
      <c r="C45" s="19">
        <v>2</v>
      </c>
      <c r="D45" s="19">
        <v>3</v>
      </c>
      <c r="E45" s="91">
        <v>5</v>
      </c>
      <c r="F45" s="19" t="s">
        <v>16</v>
      </c>
      <c r="G45" s="19" t="s">
        <v>17</v>
      </c>
    </row>
    <row r="46" spans="1:7" x14ac:dyDescent="0.2">
      <c r="A46" s="5"/>
      <c r="B46" s="5" t="s">
        <v>8</v>
      </c>
      <c r="C46" s="40">
        <f>SUM(C47,C98)</f>
        <v>2679241.52</v>
      </c>
      <c r="D46" s="40">
        <f>SUM(D47,D98)</f>
        <v>3478607.38</v>
      </c>
      <c r="E46" s="98">
        <f>SUM(E47,E98)</f>
        <v>3389228.09</v>
      </c>
      <c r="F46" s="99">
        <f t="shared" ref="F46:F105" si="2">E46/C46*100</f>
        <v>126.49953595822147</v>
      </c>
      <c r="G46" s="99">
        <f t="shared" ref="G46:G105" si="3">E46/D46*100</f>
        <v>97.43060138048692</v>
      </c>
    </row>
    <row r="47" spans="1:7" x14ac:dyDescent="0.2">
      <c r="A47" s="5">
        <v>3</v>
      </c>
      <c r="B47" s="5" t="s">
        <v>3</v>
      </c>
      <c r="C47" s="40">
        <v>2608817.87</v>
      </c>
      <c r="D47" s="40">
        <v>3351296.88</v>
      </c>
      <c r="E47" s="98">
        <v>3263012.27</v>
      </c>
      <c r="F47" s="100">
        <f t="shared" si="2"/>
        <v>125.07627717223511</v>
      </c>
      <c r="G47" s="100">
        <f t="shared" si="3"/>
        <v>97.365658335826097</v>
      </c>
    </row>
    <row r="48" spans="1:7" x14ac:dyDescent="0.2">
      <c r="A48" s="5">
        <v>31</v>
      </c>
      <c r="B48" s="5" t="s">
        <v>4</v>
      </c>
      <c r="C48" s="40">
        <v>2046966.25</v>
      </c>
      <c r="D48" s="40">
        <v>2662059.88</v>
      </c>
      <c r="E48" s="98">
        <v>2634097.42</v>
      </c>
      <c r="F48" s="100">
        <f t="shared" si="2"/>
        <v>128.6829922085916</v>
      </c>
      <c r="G48" s="100">
        <f t="shared" si="3"/>
        <v>98.949593124854871</v>
      </c>
    </row>
    <row r="49" spans="1:7" x14ac:dyDescent="0.2">
      <c r="A49" s="5">
        <v>311</v>
      </c>
      <c r="B49" s="5" t="s">
        <v>21</v>
      </c>
      <c r="C49" s="40">
        <v>1687103.77</v>
      </c>
      <c r="D49" s="40">
        <v>2188685</v>
      </c>
      <c r="E49" s="98">
        <v>2173928.96</v>
      </c>
      <c r="F49" s="100">
        <f t="shared" si="2"/>
        <v>128.85567554626471</v>
      </c>
      <c r="G49" s="100">
        <f t="shared" si="3"/>
        <v>99.325803393361767</v>
      </c>
    </row>
    <row r="50" spans="1:7" x14ac:dyDescent="0.2">
      <c r="A50" s="7">
        <v>3111</v>
      </c>
      <c r="B50" s="7" t="s">
        <v>22</v>
      </c>
      <c r="C50" s="39">
        <v>1614885.69</v>
      </c>
      <c r="D50" s="39">
        <v>0</v>
      </c>
      <c r="E50" s="96">
        <v>2076843.48</v>
      </c>
      <c r="F50" s="99">
        <f t="shared" si="2"/>
        <v>128.60622227694643</v>
      </c>
      <c r="G50" s="99" t="s">
        <v>58</v>
      </c>
    </row>
    <row r="51" spans="1:7" x14ac:dyDescent="0.2">
      <c r="A51" s="7">
        <v>3113</v>
      </c>
      <c r="B51" s="7" t="s">
        <v>109</v>
      </c>
      <c r="C51" s="39">
        <v>18711.47</v>
      </c>
      <c r="D51" s="39">
        <v>0</v>
      </c>
      <c r="E51" s="96">
        <v>20235.79</v>
      </c>
      <c r="F51" s="99">
        <f t="shared" si="2"/>
        <v>108.14644707230379</v>
      </c>
      <c r="G51" s="99" t="s">
        <v>58</v>
      </c>
    </row>
    <row r="52" spans="1:7" x14ac:dyDescent="0.2">
      <c r="A52" s="7">
        <v>3114</v>
      </c>
      <c r="B52" s="7" t="s">
        <v>111</v>
      </c>
      <c r="C52" s="39">
        <v>53506.61</v>
      </c>
      <c r="D52" s="39">
        <v>0</v>
      </c>
      <c r="E52" s="96">
        <v>76849.69</v>
      </c>
      <c r="F52" s="99">
        <f t="shared" si="2"/>
        <v>143.62653511407282</v>
      </c>
      <c r="G52" s="99" t="s">
        <v>58</v>
      </c>
    </row>
    <row r="53" spans="1:7" x14ac:dyDescent="0.2">
      <c r="A53" s="5">
        <v>312</v>
      </c>
      <c r="B53" s="5" t="s">
        <v>113</v>
      </c>
      <c r="C53" s="40">
        <v>86745.84</v>
      </c>
      <c r="D53" s="40">
        <v>111184.88</v>
      </c>
      <c r="E53" s="98">
        <v>105402.03</v>
      </c>
      <c r="F53" s="100">
        <f t="shared" si="2"/>
        <v>121.50672585567217</v>
      </c>
      <c r="G53" s="100">
        <f t="shared" si="3"/>
        <v>94.798888122197909</v>
      </c>
    </row>
    <row r="54" spans="1:7" x14ac:dyDescent="0.2">
      <c r="A54" s="7">
        <v>3121</v>
      </c>
      <c r="B54" s="7" t="s">
        <v>113</v>
      </c>
      <c r="C54" s="39">
        <v>86745.84</v>
      </c>
      <c r="D54" s="39">
        <v>0</v>
      </c>
      <c r="E54" s="96">
        <v>105402.03</v>
      </c>
      <c r="F54" s="99">
        <f t="shared" si="2"/>
        <v>121.50672585567217</v>
      </c>
      <c r="G54" s="99" t="s">
        <v>58</v>
      </c>
    </row>
    <row r="55" spans="1:7" x14ac:dyDescent="0.2">
      <c r="A55" s="5">
        <v>313</v>
      </c>
      <c r="B55" s="5" t="s">
        <v>247</v>
      </c>
      <c r="C55" s="40">
        <v>273116.64</v>
      </c>
      <c r="D55" s="40">
        <v>362190</v>
      </c>
      <c r="E55" s="98">
        <v>354766.43</v>
      </c>
      <c r="F55" s="100">
        <f t="shared" si="2"/>
        <v>129.89557501879051</v>
      </c>
      <c r="G55" s="100">
        <f t="shared" si="3"/>
        <v>97.950365830089183</v>
      </c>
    </row>
    <row r="56" spans="1:7" x14ac:dyDescent="0.2">
      <c r="A56" s="7">
        <v>3132</v>
      </c>
      <c r="B56" s="7" t="s">
        <v>115</v>
      </c>
      <c r="C56" s="39">
        <v>273114.43</v>
      </c>
      <c r="D56" s="39">
        <v>0</v>
      </c>
      <c r="E56" s="96">
        <v>354766.43</v>
      </c>
      <c r="F56" s="99">
        <f t="shared" si="2"/>
        <v>129.89662611382343</v>
      </c>
      <c r="G56" s="99" t="s">
        <v>58</v>
      </c>
    </row>
    <row r="57" spans="1:7" x14ac:dyDescent="0.2">
      <c r="A57" s="7">
        <v>3133</v>
      </c>
      <c r="B57" s="7" t="s">
        <v>117</v>
      </c>
      <c r="C57" s="39">
        <v>44228</v>
      </c>
      <c r="D57" s="39">
        <v>0</v>
      </c>
      <c r="E57" s="96">
        <v>0</v>
      </c>
      <c r="F57" s="99">
        <f t="shared" si="2"/>
        <v>0</v>
      </c>
      <c r="G57" s="99" t="s">
        <v>58</v>
      </c>
    </row>
    <row r="58" spans="1:7" x14ac:dyDescent="0.2">
      <c r="A58" s="5">
        <v>32</v>
      </c>
      <c r="B58" s="5" t="s">
        <v>13</v>
      </c>
      <c r="C58" s="40">
        <v>434553.28</v>
      </c>
      <c r="D58" s="40">
        <v>516487</v>
      </c>
      <c r="E58" s="98">
        <v>486869.53</v>
      </c>
      <c r="F58" s="100">
        <f t="shared" si="2"/>
        <v>112.03908758898334</v>
      </c>
      <c r="G58" s="100">
        <f t="shared" si="3"/>
        <v>94.265592357600497</v>
      </c>
    </row>
    <row r="59" spans="1:7" x14ac:dyDescent="0.2">
      <c r="A59" s="5">
        <v>321</v>
      </c>
      <c r="B59" s="5" t="s">
        <v>23</v>
      </c>
      <c r="C59" s="40">
        <v>53542.76</v>
      </c>
      <c r="D59" s="40">
        <v>72647.8</v>
      </c>
      <c r="E59" s="98">
        <v>61679.25</v>
      </c>
      <c r="F59" s="100">
        <f t="shared" si="2"/>
        <v>115.19624688753436</v>
      </c>
      <c r="G59" s="100">
        <f t="shared" si="3"/>
        <v>84.901745131992982</v>
      </c>
    </row>
    <row r="60" spans="1:7" x14ac:dyDescent="0.2">
      <c r="A60" s="7">
        <v>3211</v>
      </c>
      <c r="B60" s="7" t="s">
        <v>24</v>
      </c>
      <c r="C60" s="39">
        <v>8272.2000000000007</v>
      </c>
      <c r="D60" s="39">
        <v>0</v>
      </c>
      <c r="E60" s="96">
        <v>10730.56</v>
      </c>
      <c r="F60" s="99">
        <f t="shared" si="2"/>
        <v>129.71833369599381</v>
      </c>
      <c r="G60" s="99" t="s">
        <v>58</v>
      </c>
    </row>
    <row r="61" spans="1:7" x14ac:dyDescent="0.2">
      <c r="A61" s="7">
        <v>3212</v>
      </c>
      <c r="B61" s="7" t="s">
        <v>119</v>
      </c>
      <c r="C61" s="39">
        <v>43184.4</v>
      </c>
      <c r="D61" s="39">
        <v>0</v>
      </c>
      <c r="E61" s="96">
        <v>49703.69</v>
      </c>
      <c r="F61" s="99">
        <f t="shared" si="2"/>
        <v>115.09640055205122</v>
      </c>
      <c r="G61" s="99" t="s">
        <v>58</v>
      </c>
    </row>
    <row r="62" spans="1:7" x14ac:dyDescent="0.2">
      <c r="A62" s="7">
        <v>3213</v>
      </c>
      <c r="B62" s="7" t="s">
        <v>144</v>
      </c>
      <c r="C62" s="39">
        <v>2086.16</v>
      </c>
      <c r="D62" s="39">
        <v>0</v>
      </c>
      <c r="E62" s="96">
        <v>1245</v>
      </c>
      <c r="F62" s="99">
        <f t="shared" si="2"/>
        <v>59.679027495494118</v>
      </c>
      <c r="G62" s="99" t="s">
        <v>58</v>
      </c>
    </row>
    <row r="63" spans="1:7" x14ac:dyDescent="0.2">
      <c r="A63" s="5">
        <v>322</v>
      </c>
      <c r="B63" s="5" t="s">
        <v>248</v>
      </c>
      <c r="C63" s="40">
        <v>80743.27</v>
      </c>
      <c r="D63" s="40">
        <v>98071.49</v>
      </c>
      <c r="E63" s="98">
        <v>78953.95</v>
      </c>
      <c r="F63" s="100">
        <f t="shared" si="2"/>
        <v>97.783939144401742</v>
      </c>
      <c r="G63" s="100">
        <f t="shared" si="3"/>
        <v>80.506526412518042</v>
      </c>
    </row>
    <row r="64" spans="1:7" x14ac:dyDescent="0.2">
      <c r="A64" s="7">
        <v>3221</v>
      </c>
      <c r="B64" s="7" t="s">
        <v>133</v>
      </c>
      <c r="C64" s="39">
        <v>26872.19</v>
      </c>
      <c r="D64" s="39">
        <v>0</v>
      </c>
      <c r="E64" s="96">
        <v>31134.14</v>
      </c>
      <c r="F64" s="99">
        <f t="shared" si="2"/>
        <v>115.86007690478522</v>
      </c>
      <c r="G64" s="99" t="s">
        <v>58</v>
      </c>
    </row>
    <row r="65" spans="1:7" x14ac:dyDescent="0.2">
      <c r="A65" s="7">
        <v>3222</v>
      </c>
      <c r="B65" s="7" t="s">
        <v>174</v>
      </c>
      <c r="C65" s="39">
        <v>11489.2</v>
      </c>
      <c r="D65" s="39">
        <v>0</v>
      </c>
      <c r="E65" s="96">
        <v>10049.049999999999</v>
      </c>
      <c r="F65" s="99">
        <f t="shared" si="2"/>
        <v>87.465184695191994</v>
      </c>
      <c r="G65" s="99" t="s">
        <v>58</v>
      </c>
    </row>
    <row r="66" spans="1:7" x14ac:dyDescent="0.2">
      <c r="A66" s="7">
        <v>3223</v>
      </c>
      <c r="B66" s="7" t="s">
        <v>146</v>
      </c>
      <c r="C66" s="39">
        <v>32489.77</v>
      </c>
      <c r="D66" s="39">
        <v>0</v>
      </c>
      <c r="E66" s="96">
        <v>27906.54</v>
      </c>
      <c r="F66" s="99">
        <f t="shared" si="2"/>
        <v>85.893313495294052</v>
      </c>
      <c r="G66" s="99" t="s">
        <v>58</v>
      </c>
    </row>
    <row r="67" spans="1:7" x14ac:dyDescent="0.2">
      <c r="A67" s="7">
        <v>3224</v>
      </c>
      <c r="B67" s="7" t="s">
        <v>129</v>
      </c>
      <c r="C67" s="39">
        <v>4416.13</v>
      </c>
      <c r="D67" s="39">
        <v>0</v>
      </c>
      <c r="E67" s="96">
        <v>4137.1499999999996</v>
      </c>
      <c r="F67" s="99">
        <f t="shared" si="2"/>
        <v>93.682704087062646</v>
      </c>
      <c r="G67" s="99" t="s">
        <v>58</v>
      </c>
    </row>
    <row r="68" spans="1:7" x14ac:dyDescent="0.2">
      <c r="A68" s="7">
        <v>3225</v>
      </c>
      <c r="B68" s="7" t="s">
        <v>135</v>
      </c>
      <c r="C68" s="39">
        <v>3376.07</v>
      </c>
      <c r="D68" s="39">
        <v>0</v>
      </c>
      <c r="E68" s="96">
        <v>5094.7700000000004</v>
      </c>
      <c r="F68" s="99">
        <f t="shared" si="2"/>
        <v>150.9083046263851</v>
      </c>
      <c r="G68" s="99" t="s">
        <v>58</v>
      </c>
    </row>
    <row r="69" spans="1:7" x14ac:dyDescent="0.2">
      <c r="A69" s="7">
        <v>3227</v>
      </c>
      <c r="B69" s="7" t="s">
        <v>148</v>
      </c>
      <c r="C69" s="39">
        <v>2099.91</v>
      </c>
      <c r="D69" s="39">
        <v>0</v>
      </c>
      <c r="E69" s="96">
        <v>632.29999999999995</v>
      </c>
      <c r="F69" s="99">
        <f t="shared" si="2"/>
        <v>30.110814272992652</v>
      </c>
      <c r="G69" s="99" t="s">
        <v>58</v>
      </c>
    </row>
    <row r="70" spans="1:7" x14ac:dyDescent="0.2">
      <c r="A70" s="5">
        <v>323</v>
      </c>
      <c r="B70" s="5" t="s">
        <v>249</v>
      </c>
      <c r="C70" s="40">
        <v>273773.17</v>
      </c>
      <c r="D70" s="40">
        <v>307391.34999999998</v>
      </c>
      <c r="E70" s="98">
        <v>317389.2</v>
      </c>
      <c r="F70" s="100">
        <f t="shared" si="2"/>
        <v>115.93144792091937</v>
      </c>
      <c r="G70" s="100">
        <f t="shared" si="3"/>
        <v>103.25248254383217</v>
      </c>
    </row>
    <row r="71" spans="1:7" x14ac:dyDescent="0.2">
      <c r="A71" s="7">
        <v>3231</v>
      </c>
      <c r="B71" s="7" t="s">
        <v>150</v>
      </c>
      <c r="C71" s="39">
        <v>220739.19</v>
      </c>
      <c r="D71" s="39">
        <v>0</v>
      </c>
      <c r="E71" s="96">
        <v>267228.32</v>
      </c>
      <c r="F71" s="99">
        <f t="shared" si="2"/>
        <v>121.06065986742092</v>
      </c>
      <c r="G71" s="99" t="s">
        <v>58</v>
      </c>
    </row>
    <row r="72" spans="1:7" x14ac:dyDescent="0.2">
      <c r="A72" s="7">
        <v>3232</v>
      </c>
      <c r="B72" s="7" t="s">
        <v>131</v>
      </c>
      <c r="C72" s="39">
        <v>18418.439999999999</v>
      </c>
      <c r="D72" s="39">
        <v>0</v>
      </c>
      <c r="E72" s="96">
        <v>17179.75</v>
      </c>
      <c r="F72" s="99">
        <f t="shared" si="2"/>
        <v>93.274729021567524</v>
      </c>
      <c r="G72" s="99" t="s">
        <v>58</v>
      </c>
    </row>
    <row r="73" spans="1:7" x14ac:dyDescent="0.2">
      <c r="A73" s="7">
        <v>3233</v>
      </c>
      <c r="B73" s="7" t="s">
        <v>152</v>
      </c>
      <c r="C73" s="39">
        <v>254.88</v>
      </c>
      <c r="D73" s="39">
        <v>0</v>
      </c>
      <c r="E73" s="96">
        <v>254.88</v>
      </c>
      <c r="F73" s="99">
        <f t="shared" si="2"/>
        <v>100</v>
      </c>
      <c r="G73" s="99" t="s">
        <v>58</v>
      </c>
    </row>
    <row r="74" spans="1:7" x14ac:dyDescent="0.2">
      <c r="A74" s="7">
        <v>3234</v>
      </c>
      <c r="B74" s="7" t="s">
        <v>154</v>
      </c>
      <c r="C74" s="39">
        <v>11436.09</v>
      </c>
      <c r="D74" s="39">
        <v>0</v>
      </c>
      <c r="E74" s="96">
        <v>11015.99</v>
      </c>
      <c r="F74" s="99">
        <f t="shared" si="2"/>
        <v>96.32654167639464</v>
      </c>
      <c r="G74" s="99" t="s">
        <v>58</v>
      </c>
    </row>
    <row r="75" spans="1:7" x14ac:dyDescent="0.2">
      <c r="A75" s="7">
        <v>3236</v>
      </c>
      <c r="B75" s="7" t="s">
        <v>156</v>
      </c>
      <c r="C75" s="39">
        <v>6508.18</v>
      </c>
      <c r="D75" s="39">
        <v>0</v>
      </c>
      <c r="E75" s="96">
        <v>4429.5</v>
      </c>
      <c r="F75" s="99">
        <f t="shared" si="2"/>
        <v>68.060502321693619</v>
      </c>
      <c r="G75" s="99" t="s">
        <v>58</v>
      </c>
    </row>
    <row r="76" spans="1:7" x14ac:dyDescent="0.2">
      <c r="A76" s="7">
        <v>3237</v>
      </c>
      <c r="B76" s="7" t="s">
        <v>158</v>
      </c>
      <c r="C76" s="39">
        <v>5018.05</v>
      </c>
      <c r="D76" s="39">
        <v>0</v>
      </c>
      <c r="E76" s="96">
        <v>5338.02</v>
      </c>
      <c r="F76" s="99">
        <f t="shared" si="2"/>
        <v>106.37638126363827</v>
      </c>
      <c r="G76" s="99" t="s">
        <v>58</v>
      </c>
    </row>
    <row r="77" spans="1:7" x14ac:dyDescent="0.2">
      <c r="A77" s="7">
        <v>3238</v>
      </c>
      <c r="B77" s="7" t="s">
        <v>160</v>
      </c>
      <c r="C77" s="39">
        <v>3977.29</v>
      </c>
      <c r="D77" s="39">
        <v>0</v>
      </c>
      <c r="E77" s="96">
        <v>4287.49</v>
      </c>
      <c r="F77" s="99">
        <f t="shared" si="2"/>
        <v>107.79928041455362</v>
      </c>
      <c r="G77" s="99" t="s">
        <v>58</v>
      </c>
    </row>
    <row r="78" spans="1:7" x14ac:dyDescent="0.2">
      <c r="A78" s="7">
        <v>3239</v>
      </c>
      <c r="B78" s="7" t="s">
        <v>162</v>
      </c>
      <c r="C78" s="39">
        <v>7421.05</v>
      </c>
      <c r="D78" s="39">
        <v>0</v>
      </c>
      <c r="E78" s="96">
        <v>7655.25</v>
      </c>
      <c r="F78" s="99">
        <f t="shared" si="2"/>
        <v>103.15588764393178</v>
      </c>
      <c r="G78" s="99" t="s">
        <v>58</v>
      </c>
    </row>
    <row r="79" spans="1:7" x14ac:dyDescent="0.2">
      <c r="A79" s="5">
        <v>324</v>
      </c>
      <c r="B79" s="5" t="s">
        <v>137</v>
      </c>
      <c r="C79" s="40">
        <v>15282.47</v>
      </c>
      <c r="D79" s="40">
        <v>20500</v>
      </c>
      <c r="E79" s="98">
        <v>20061.03</v>
      </c>
      <c r="F79" s="100">
        <f t="shared" si="2"/>
        <v>131.26824394224232</v>
      </c>
      <c r="G79" s="100">
        <f t="shared" si="3"/>
        <v>97.85868292682926</v>
      </c>
    </row>
    <row r="80" spans="1:7" x14ac:dyDescent="0.2">
      <c r="A80" s="7">
        <v>3241</v>
      </c>
      <c r="B80" s="7" t="s">
        <v>137</v>
      </c>
      <c r="C80" s="39">
        <v>15282.47</v>
      </c>
      <c r="D80" s="39">
        <v>0</v>
      </c>
      <c r="E80" s="96">
        <v>20061.03</v>
      </c>
      <c r="F80" s="99">
        <f t="shared" si="2"/>
        <v>131.26824394224232</v>
      </c>
      <c r="G80" s="99" t="s">
        <v>58</v>
      </c>
    </row>
    <row r="81" spans="1:7" x14ac:dyDescent="0.2">
      <c r="A81" s="5">
        <v>329</v>
      </c>
      <c r="B81" s="5" t="s">
        <v>170</v>
      </c>
      <c r="C81" s="40">
        <v>11211.61</v>
      </c>
      <c r="D81" s="40">
        <v>17876.36</v>
      </c>
      <c r="E81" s="98">
        <v>8786.1</v>
      </c>
      <c r="F81" s="100">
        <f t="shared" si="2"/>
        <v>78.366086583461254</v>
      </c>
      <c r="G81" s="100">
        <f t="shared" si="3"/>
        <v>49.149267524261091</v>
      </c>
    </row>
    <row r="82" spans="1:7" x14ac:dyDescent="0.2">
      <c r="A82" s="7">
        <v>3291</v>
      </c>
      <c r="B82" s="7" t="s">
        <v>183</v>
      </c>
      <c r="C82" s="39">
        <v>266</v>
      </c>
      <c r="D82" s="39">
        <v>0</v>
      </c>
      <c r="E82" s="96">
        <v>0</v>
      </c>
      <c r="F82" s="99">
        <f t="shared" si="2"/>
        <v>0</v>
      </c>
      <c r="G82" s="99" t="s">
        <v>58</v>
      </c>
    </row>
    <row r="83" spans="1:7" x14ac:dyDescent="0.2">
      <c r="A83" s="7">
        <v>3292</v>
      </c>
      <c r="B83" s="7" t="s">
        <v>164</v>
      </c>
      <c r="C83" s="39">
        <v>2151.4699999999998</v>
      </c>
      <c r="D83" s="39">
        <v>0</v>
      </c>
      <c r="E83" s="96">
        <v>2820.25</v>
      </c>
      <c r="F83" s="99">
        <f t="shared" si="2"/>
        <v>131.08479318791339</v>
      </c>
      <c r="G83" s="99" t="s">
        <v>58</v>
      </c>
    </row>
    <row r="84" spans="1:7" x14ac:dyDescent="0.2">
      <c r="A84" s="7">
        <v>3293</v>
      </c>
      <c r="B84" s="7" t="s">
        <v>166</v>
      </c>
      <c r="C84" s="39">
        <v>2614.98</v>
      </c>
      <c r="D84" s="39">
        <v>0</v>
      </c>
      <c r="E84" s="96">
        <v>1605.3</v>
      </c>
      <c r="F84" s="99">
        <f t="shared" si="2"/>
        <v>61.388614826882041</v>
      </c>
      <c r="G84" s="99" t="s">
        <v>58</v>
      </c>
    </row>
    <row r="85" spans="1:7" x14ac:dyDescent="0.2">
      <c r="A85" s="7">
        <v>3294</v>
      </c>
      <c r="B85" s="7" t="s">
        <v>168</v>
      </c>
      <c r="C85" s="39">
        <v>53.09</v>
      </c>
      <c r="D85" s="39">
        <v>0</v>
      </c>
      <c r="E85" s="96">
        <v>173.09</v>
      </c>
      <c r="F85" s="99">
        <f t="shared" si="2"/>
        <v>326.03126765869274</v>
      </c>
      <c r="G85" s="99" t="s">
        <v>58</v>
      </c>
    </row>
    <row r="86" spans="1:7" x14ac:dyDescent="0.2">
      <c r="A86" s="7">
        <v>3295</v>
      </c>
      <c r="B86" s="7" t="s">
        <v>121</v>
      </c>
      <c r="C86" s="39">
        <v>3411.81</v>
      </c>
      <c r="D86" s="39">
        <v>0</v>
      </c>
      <c r="E86" s="96">
        <v>1015.18</v>
      </c>
      <c r="F86" s="99">
        <f t="shared" si="2"/>
        <v>29.754880840375048</v>
      </c>
      <c r="G86" s="99" t="s">
        <v>58</v>
      </c>
    </row>
    <row r="87" spans="1:7" x14ac:dyDescent="0.2">
      <c r="A87" s="7">
        <v>3299</v>
      </c>
      <c r="B87" s="7" t="s">
        <v>170</v>
      </c>
      <c r="C87" s="39">
        <v>2714.26</v>
      </c>
      <c r="D87" s="39">
        <v>0</v>
      </c>
      <c r="E87" s="96">
        <v>3172.28</v>
      </c>
      <c r="F87" s="99">
        <f t="shared" si="2"/>
        <v>116.87458091708235</v>
      </c>
      <c r="G87" s="99" t="s">
        <v>58</v>
      </c>
    </row>
    <row r="88" spans="1:7" x14ac:dyDescent="0.2">
      <c r="A88" s="5">
        <v>34</v>
      </c>
      <c r="B88" s="5" t="s">
        <v>250</v>
      </c>
      <c r="C88" s="40">
        <v>511.85</v>
      </c>
      <c r="D88" s="40">
        <v>850</v>
      </c>
      <c r="E88" s="98">
        <v>528.70000000000005</v>
      </c>
      <c r="F88" s="100">
        <f t="shared" si="2"/>
        <v>103.29198007228682</v>
      </c>
      <c r="G88" s="100">
        <f t="shared" si="3"/>
        <v>62.20000000000001</v>
      </c>
    </row>
    <row r="89" spans="1:7" x14ac:dyDescent="0.2">
      <c r="A89" s="5">
        <v>343</v>
      </c>
      <c r="B89" s="5" t="s">
        <v>251</v>
      </c>
      <c r="C89" s="40">
        <v>511.85</v>
      </c>
      <c r="D89" s="40">
        <v>850</v>
      </c>
      <c r="E89" s="98">
        <v>528.70000000000005</v>
      </c>
      <c r="F89" s="100">
        <f t="shared" si="2"/>
        <v>103.29198007228682</v>
      </c>
      <c r="G89" s="100">
        <f t="shared" si="3"/>
        <v>62.20000000000001</v>
      </c>
    </row>
    <row r="90" spans="1:7" x14ac:dyDescent="0.2">
      <c r="A90" s="7">
        <v>3431</v>
      </c>
      <c r="B90" s="7" t="s">
        <v>172</v>
      </c>
      <c r="C90" s="39">
        <v>466.23</v>
      </c>
      <c r="D90" s="39">
        <v>0</v>
      </c>
      <c r="E90" s="96">
        <v>508.79</v>
      </c>
      <c r="F90" s="99">
        <f t="shared" si="2"/>
        <v>109.12854170688287</v>
      </c>
      <c r="G90" s="99" t="s">
        <v>58</v>
      </c>
    </row>
    <row r="91" spans="1:7" x14ac:dyDescent="0.2">
      <c r="A91" s="7">
        <v>3433</v>
      </c>
      <c r="B91" s="7" t="s">
        <v>125</v>
      </c>
      <c r="C91" s="39">
        <v>45.62</v>
      </c>
      <c r="D91" s="39">
        <v>0</v>
      </c>
      <c r="E91" s="96">
        <v>19.91</v>
      </c>
      <c r="F91" s="99">
        <f t="shared" si="2"/>
        <v>43.643138974134153</v>
      </c>
      <c r="G91" s="99" t="s">
        <v>58</v>
      </c>
    </row>
    <row r="92" spans="1:7" x14ac:dyDescent="0.2">
      <c r="A92" s="5">
        <v>37</v>
      </c>
      <c r="B92" s="5" t="s">
        <v>252</v>
      </c>
      <c r="C92" s="40">
        <v>125647.58</v>
      </c>
      <c r="D92" s="40">
        <v>171700</v>
      </c>
      <c r="E92" s="98">
        <v>141516.62</v>
      </c>
      <c r="F92" s="100">
        <f t="shared" si="2"/>
        <v>112.62980154492431</v>
      </c>
      <c r="G92" s="100">
        <f t="shared" si="3"/>
        <v>82.420861968549801</v>
      </c>
    </row>
    <row r="93" spans="1:7" x14ac:dyDescent="0.2">
      <c r="A93" s="7">
        <v>372</v>
      </c>
      <c r="B93" s="7" t="s">
        <v>253</v>
      </c>
      <c r="C93" s="39">
        <v>125647.58</v>
      </c>
      <c r="D93" s="39">
        <v>171700</v>
      </c>
      <c r="E93" s="96">
        <v>141516.62</v>
      </c>
      <c r="F93" s="99">
        <f t="shared" si="2"/>
        <v>112.62980154492431</v>
      </c>
      <c r="G93" s="99">
        <f t="shared" si="3"/>
        <v>82.420861968549801</v>
      </c>
    </row>
    <row r="94" spans="1:7" x14ac:dyDescent="0.2">
      <c r="A94" s="7">
        <v>3722</v>
      </c>
      <c r="B94" s="7" t="s">
        <v>176</v>
      </c>
      <c r="C94" s="39">
        <v>125647.58</v>
      </c>
      <c r="D94" s="39">
        <v>0</v>
      </c>
      <c r="E94" s="96">
        <v>141516.62</v>
      </c>
      <c r="F94" s="99">
        <f t="shared" si="2"/>
        <v>112.62980154492431</v>
      </c>
      <c r="G94" s="99" t="s">
        <v>58</v>
      </c>
    </row>
    <row r="95" spans="1:7" x14ac:dyDescent="0.2">
      <c r="A95" s="5">
        <v>38</v>
      </c>
      <c r="B95" s="5" t="s">
        <v>254</v>
      </c>
      <c r="C95" s="40">
        <v>1138.9100000000001</v>
      </c>
      <c r="D95" s="40">
        <v>200</v>
      </c>
      <c r="E95" s="98">
        <v>0</v>
      </c>
      <c r="F95" s="100">
        <f t="shared" si="2"/>
        <v>0</v>
      </c>
      <c r="G95" s="100">
        <f t="shared" si="3"/>
        <v>0</v>
      </c>
    </row>
    <row r="96" spans="1:7" x14ac:dyDescent="0.2">
      <c r="A96" s="5">
        <v>381</v>
      </c>
      <c r="B96" s="5" t="s">
        <v>244</v>
      </c>
      <c r="C96" s="40">
        <v>1138.9100000000001</v>
      </c>
      <c r="D96" s="40">
        <v>200</v>
      </c>
      <c r="E96" s="98">
        <v>0</v>
      </c>
      <c r="F96" s="100">
        <f t="shared" si="2"/>
        <v>0</v>
      </c>
      <c r="G96" s="100">
        <f t="shared" si="3"/>
        <v>0</v>
      </c>
    </row>
    <row r="97" spans="1:7" x14ac:dyDescent="0.2">
      <c r="A97" s="7">
        <v>3812</v>
      </c>
      <c r="B97" s="7" t="s">
        <v>181</v>
      </c>
      <c r="C97" s="39">
        <v>1138.9100000000001</v>
      </c>
      <c r="D97" s="39">
        <v>0</v>
      </c>
      <c r="E97" s="96">
        <v>0</v>
      </c>
      <c r="F97" s="99">
        <f t="shared" si="2"/>
        <v>0</v>
      </c>
      <c r="G97" s="99" t="s">
        <v>58</v>
      </c>
    </row>
    <row r="98" spans="1:7" x14ac:dyDescent="0.2">
      <c r="A98" s="5">
        <v>4</v>
      </c>
      <c r="B98" s="5" t="s">
        <v>5</v>
      </c>
      <c r="C98" s="40">
        <v>70423.649999999994</v>
      </c>
      <c r="D98" s="40">
        <v>127310.5</v>
      </c>
      <c r="E98" s="98">
        <v>126215.82</v>
      </c>
      <c r="F98" s="100">
        <f t="shared" si="2"/>
        <v>179.22362728998002</v>
      </c>
      <c r="G98" s="100">
        <f t="shared" si="3"/>
        <v>99.140149477065918</v>
      </c>
    </row>
    <row r="99" spans="1:7" x14ac:dyDescent="0.2">
      <c r="A99" s="5">
        <v>41</v>
      </c>
      <c r="B99" s="5" t="s">
        <v>6</v>
      </c>
      <c r="C99" s="40">
        <v>775</v>
      </c>
      <c r="D99" s="40">
        <v>0</v>
      </c>
      <c r="E99" s="98">
        <v>0</v>
      </c>
      <c r="F99" s="100">
        <f t="shared" si="2"/>
        <v>0</v>
      </c>
      <c r="G99" s="100" t="s">
        <v>58</v>
      </c>
    </row>
    <row r="100" spans="1:7" x14ac:dyDescent="0.2">
      <c r="A100" s="5">
        <v>412</v>
      </c>
      <c r="B100" s="5" t="s">
        <v>255</v>
      </c>
      <c r="C100" s="40">
        <v>775</v>
      </c>
      <c r="D100" s="40">
        <v>0</v>
      </c>
      <c r="E100" s="98">
        <v>0</v>
      </c>
      <c r="F100" s="100">
        <f t="shared" si="2"/>
        <v>0</v>
      </c>
      <c r="G100" s="100" t="s">
        <v>58</v>
      </c>
    </row>
    <row r="101" spans="1:7" x14ac:dyDescent="0.2">
      <c r="A101" s="7">
        <v>4126</v>
      </c>
      <c r="B101" s="7" t="s">
        <v>256</v>
      </c>
      <c r="C101" s="39">
        <v>775</v>
      </c>
      <c r="D101" s="39">
        <v>0</v>
      </c>
      <c r="E101" s="96">
        <v>0</v>
      </c>
      <c r="F101" s="99">
        <f t="shared" si="2"/>
        <v>0</v>
      </c>
      <c r="G101" s="99" t="s">
        <v>58</v>
      </c>
    </row>
    <row r="102" spans="1:7" x14ac:dyDescent="0.2">
      <c r="A102" s="5">
        <v>42</v>
      </c>
      <c r="B102" s="5" t="s">
        <v>257</v>
      </c>
      <c r="C102" s="40">
        <v>69648.649999999994</v>
      </c>
      <c r="D102" s="40">
        <v>20879.25</v>
      </c>
      <c r="E102" s="98">
        <v>19784.57</v>
      </c>
      <c r="F102" s="100">
        <f t="shared" si="2"/>
        <v>28.406250515982723</v>
      </c>
      <c r="G102" s="100">
        <f t="shared" si="3"/>
        <v>94.75709137061915</v>
      </c>
    </row>
    <row r="103" spans="1:7" x14ac:dyDescent="0.2">
      <c r="A103" s="5">
        <v>421</v>
      </c>
      <c r="B103" s="5" t="s">
        <v>258</v>
      </c>
      <c r="C103" s="40">
        <v>31000</v>
      </c>
      <c r="D103" s="40">
        <v>0</v>
      </c>
      <c r="E103" s="98">
        <v>0</v>
      </c>
      <c r="F103" s="100">
        <f t="shared" si="2"/>
        <v>0</v>
      </c>
      <c r="G103" s="100" t="s">
        <v>58</v>
      </c>
    </row>
    <row r="104" spans="1:7" x14ac:dyDescent="0.2">
      <c r="A104" s="7">
        <v>4214</v>
      </c>
      <c r="B104" s="7" t="s">
        <v>99</v>
      </c>
      <c r="C104" s="39">
        <v>31000</v>
      </c>
      <c r="D104" s="39">
        <v>0</v>
      </c>
      <c r="E104" s="96">
        <v>0</v>
      </c>
      <c r="F104" s="99">
        <f t="shared" si="2"/>
        <v>0</v>
      </c>
      <c r="G104" s="99" t="s">
        <v>58</v>
      </c>
    </row>
    <row r="105" spans="1:7" x14ac:dyDescent="0.2">
      <c r="A105" s="5">
        <v>422</v>
      </c>
      <c r="B105" s="5" t="s">
        <v>259</v>
      </c>
      <c r="C105" s="40">
        <v>36009.68</v>
      </c>
      <c r="D105" s="40">
        <v>12279.25</v>
      </c>
      <c r="E105" s="98">
        <v>12513.56</v>
      </c>
      <c r="F105" s="100">
        <f t="shared" si="2"/>
        <v>34.750544853494944</v>
      </c>
      <c r="G105" s="100">
        <f t="shared" si="3"/>
        <v>101.90817843109311</v>
      </c>
    </row>
    <row r="106" spans="1:7" x14ac:dyDescent="0.2">
      <c r="A106" s="7">
        <v>4221</v>
      </c>
      <c r="B106" s="7" t="s">
        <v>89</v>
      </c>
      <c r="C106" s="39">
        <v>0</v>
      </c>
      <c r="D106" s="39">
        <v>0</v>
      </c>
      <c r="E106" s="96">
        <v>2867</v>
      </c>
      <c r="F106" s="99" t="s">
        <v>58</v>
      </c>
      <c r="G106" s="99" t="s">
        <v>58</v>
      </c>
    </row>
    <row r="107" spans="1:7" x14ac:dyDescent="0.2">
      <c r="A107" s="7">
        <v>4222</v>
      </c>
      <c r="B107" s="7" t="s">
        <v>260</v>
      </c>
      <c r="C107" s="39">
        <v>0</v>
      </c>
      <c r="D107" s="39">
        <v>0</v>
      </c>
      <c r="E107" s="96">
        <v>0</v>
      </c>
      <c r="F107" s="99" t="s">
        <v>58</v>
      </c>
      <c r="G107" s="99" t="s">
        <v>58</v>
      </c>
    </row>
    <row r="108" spans="1:7" x14ac:dyDescent="0.2">
      <c r="A108" s="7">
        <v>4223</v>
      </c>
      <c r="B108" s="7" t="s">
        <v>261</v>
      </c>
      <c r="C108" s="39">
        <v>16260</v>
      </c>
      <c r="D108" s="39">
        <v>0</v>
      </c>
      <c r="E108" s="96">
        <v>0</v>
      </c>
      <c r="F108" s="99" t="s">
        <v>58</v>
      </c>
      <c r="G108" s="99" t="s">
        <v>58</v>
      </c>
    </row>
    <row r="109" spans="1:7" x14ac:dyDescent="0.2">
      <c r="A109" s="7">
        <v>4226</v>
      </c>
      <c r="B109" s="7" t="s">
        <v>91</v>
      </c>
      <c r="C109" s="39">
        <v>0</v>
      </c>
      <c r="D109" s="39">
        <v>0</v>
      </c>
      <c r="E109" s="96">
        <v>0</v>
      </c>
      <c r="F109" s="99" t="s">
        <v>58</v>
      </c>
      <c r="G109" s="99" t="s">
        <v>58</v>
      </c>
    </row>
    <row r="110" spans="1:7" x14ac:dyDescent="0.2">
      <c r="A110" s="7">
        <v>4227</v>
      </c>
      <c r="B110" s="7" t="s">
        <v>83</v>
      </c>
      <c r="C110" s="39">
        <v>19749.68</v>
      </c>
      <c r="D110" s="39">
        <v>0</v>
      </c>
      <c r="E110" s="96">
        <v>9646.56</v>
      </c>
      <c r="F110" s="99">
        <f t="shared" ref="F110:F112" si="4">E110/C110*100</f>
        <v>48.844133170765296</v>
      </c>
      <c r="G110" s="99" t="s">
        <v>58</v>
      </c>
    </row>
    <row r="111" spans="1:7" x14ac:dyDescent="0.2">
      <c r="A111" s="5">
        <v>424</v>
      </c>
      <c r="B111" s="5" t="s">
        <v>262</v>
      </c>
      <c r="C111" s="40">
        <v>2638.97</v>
      </c>
      <c r="D111" s="40">
        <v>8600</v>
      </c>
      <c r="E111" s="98">
        <v>7271.01</v>
      </c>
      <c r="F111" s="100">
        <f t="shared" si="4"/>
        <v>275.52454177197927</v>
      </c>
      <c r="G111" s="100">
        <f t="shared" ref="G111:G114" si="5">E111/D111*100</f>
        <v>84.546627906976752</v>
      </c>
    </row>
    <row r="112" spans="1:7" x14ac:dyDescent="0.2">
      <c r="A112" s="7">
        <v>4241</v>
      </c>
      <c r="B112" s="7" t="s">
        <v>77</v>
      </c>
      <c r="C112" s="39">
        <v>2638.97</v>
      </c>
      <c r="D112" s="39">
        <v>0</v>
      </c>
      <c r="E112" s="96">
        <v>7271.01</v>
      </c>
      <c r="F112" s="99">
        <f t="shared" si="4"/>
        <v>275.52454177197927</v>
      </c>
      <c r="G112" s="99" t="s">
        <v>58</v>
      </c>
    </row>
    <row r="113" spans="1:7" x14ac:dyDescent="0.2">
      <c r="A113" s="5">
        <v>45</v>
      </c>
      <c r="B113" s="5" t="s">
        <v>263</v>
      </c>
      <c r="C113" s="40">
        <v>0</v>
      </c>
      <c r="D113" s="40">
        <v>106431.25</v>
      </c>
      <c r="E113" s="98">
        <v>106431.25</v>
      </c>
      <c r="F113" s="100" t="s">
        <v>58</v>
      </c>
      <c r="G113" s="100">
        <f t="shared" si="5"/>
        <v>100</v>
      </c>
    </row>
    <row r="114" spans="1:7" x14ac:dyDescent="0.2">
      <c r="A114" s="5">
        <v>451</v>
      </c>
      <c r="B114" s="5" t="s">
        <v>79</v>
      </c>
      <c r="C114" s="40">
        <v>0</v>
      </c>
      <c r="D114" s="40">
        <v>106431.25</v>
      </c>
      <c r="E114" s="98">
        <v>106431.25</v>
      </c>
      <c r="F114" s="100" t="s">
        <v>58</v>
      </c>
      <c r="G114" s="100">
        <f t="shared" si="5"/>
        <v>100</v>
      </c>
    </row>
    <row r="115" spans="1:7" x14ac:dyDescent="0.2">
      <c r="A115" s="7">
        <v>4511</v>
      </c>
      <c r="B115" s="7" t="s">
        <v>79</v>
      </c>
      <c r="C115" s="39">
        <v>0</v>
      </c>
      <c r="D115" s="39">
        <v>0</v>
      </c>
      <c r="E115" s="96">
        <v>106431.25</v>
      </c>
      <c r="F115" s="99" t="s">
        <v>58</v>
      </c>
      <c r="G115" s="99" t="s">
        <v>58</v>
      </c>
    </row>
    <row r="116" spans="1:7" x14ac:dyDescent="0.2"/>
  </sheetData>
  <mergeCells count="7">
    <mergeCell ref="A44:B44"/>
    <mergeCell ref="A45:B45"/>
    <mergeCell ref="A2:G2"/>
    <mergeCell ref="A3:G3"/>
    <mergeCell ref="A4:G4"/>
    <mergeCell ref="A8:B8"/>
    <mergeCell ref="A9:B9"/>
  </mergeCell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workbookViewId="0">
      <selection activeCell="A2" sqref="A2:K2"/>
    </sheetView>
  </sheetViews>
  <sheetFormatPr defaultColWidth="0" defaultRowHeight="15" zeroHeight="1" x14ac:dyDescent="0.25"/>
  <cols>
    <col min="1" max="1" width="37.7109375" customWidth="1"/>
    <col min="2" max="4" width="25.28515625" customWidth="1"/>
    <col min="5" max="6" width="15.7109375" customWidth="1"/>
    <col min="7" max="7" width="9.140625" customWidth="1"/>
    <col min="8" max="16384" width="9.140625" hidden="1"/>
  </cols>
  <sheetData>
    <row r="1" spans="1:6" ht="18" x14ac:dyDescent="0.25">
      <c r="A1" s="2"/>
      <c r="B1" s="2"/>
      <c r="C1" s="2"/>
      <c r="D1" s="3"/>
      <c r="E1" s="3"/>
      <c r="F1" s="3"/>
    </row>
    <row r="2" spans="1:6" ht="15.75" customHeight="1" x14ac:dyDescent="0.25">
      <c r="A2" s="141" t="s">
        <v>27</v>
      </c>
      <c r="B2" s="141"/>
      <c r="C2" s="141"/>
      <c r="D2" s="141"/>
      <c r="E2" s="141"/>
      <c r="F2" s="141"/>
    </row>
    <row r="3" spans="1:6" ht="18" x14ac:dyDescent="0.25">
      <c r="A3" s="2"/>
      <c r="B3" s="2"/>
      <c r="C3" s="2"/>
      <c r="D3" s="3"/>
      <c r="E3" s="3"/>
      <c r="F3" s="3"/>
    </row>
    <row r="4" spans="1:6" ht="25.5" x14ac:dyDescent="0.25">
      <c r="A4" s="19" t="s">
        <v>7</v>
      </c>
      <c r="B4" s="19" t="s">
        <v>55</v>
      </c>
      <c r="C4" s="19" t="s">
        <v>54</v>
      </c>
      <c r="D4" s="19" t="s">
        <v>53</v>
      </c>
      <c r="E4" s="19" t="s">
        <v>14</v>
      </c>
      <c r="F4" s="19" t="s">
        <v>33</v>
      </c>
    </row>
    <row r="5" spans="1:6" x14ac:dyDescent="0.25">
      <c r="A5" s="19">
        <v>1</v>
      </c>
      <c r="B5" s="19">
        <v>2</v>
      </c>
      <c r="C5" s="19">
        <v>3</v>
      </c>
      <c r="D5" s="19">
        <v>5</v>
      </c>
      <c r="E5" s="19" t="s">
        <v>16</v>
      </c>
      <c r="F5" s="19" t="s">
        <v>17</v>
      </c>
    </row>
    <row r="6" spans="1:6" x14ac:dyDescent="0.25">
      <c r="A6" s="47" t="s">
        <v>26</v>
      </c>
      <c r="B6" s="48">
        <f>B7+B9+B11+B13+B19</f>
        <v>2768031.2</v>
      </c>
      <c r="C6" s="48">
        <f t="shared" ref="C6:D6" si="0">C7+C9+C11+C13+C19</f>
        <v>3478607.38</v>
      </c>
      <c r="D6" s="48">
        <f t="shared" si="0"/>
        <v>3322976.71</v>
      </c>
      <c r="E6" s="49">
        <f>D6/B6*100</f>
        <v>120.0483834864289</v>
      </c>
      <c r="F6" s="49">
        <f>D6/C6*100</f>
        <v>95.526063938839798</v>
      </c>
    </row>
    <row r="7" spans="1:6" x14ac:dyDescent="0.25">
      <c r="A7" s="45" t="s">
        <v>204</v>
      </c>
      <c r="B7" s="46">
        <f>B8</f>
        <v>383354.97</v>
      </c>
      <c r="C7" s="46">
        <f>C8</f>
        <v>652244.5</v>
      </c>
      <c r="D7" s="46">
        <f>D8</f>
        <v>495515.30000000005</v>
      </c>
      <c r="E7" s="50">
        <f t="shared" ref="E7:E36" si="1">D7/B7*100</f>
        <v>129.25756512299819</v>
      </c>
      <c r="F7" s="50">
        <f t="shared" ref="F7:F36" si="2">D7/C7*100</f>
        <v>75.970790094818739</v>
      </c>
    </row>
    <row r="8" spans="1:6" ht="25.5" x14ac:dyDescent="0.25">
      <c r="A8" s="7" t="s">
        <v>206</v>
      </c>
      <c r="B8" s="39">
        <v>383354.97</v>
      </c>
      <c r="C8" s="39">
        <v>652244.5</v>
      </c>
      <c r="D8" s="39">
        <v>495515.30000000005</v>
      </c>
      <c r="E8" s="42">
        <f t="shared" si="1"/>
        <v>129.25756512299819</v>
      </c>
      <c r="F8" s="42">
        <f t="shared" si="2"/>
        <v>75.970790094818739</v>
      </c>
    </row>
    <row r="9" spans="1:6" x14ac:dyDescent="0.25">
      <c r="A9" s="45" t="s">
        <v>207</v>
      </c>
      <c r="B9" s="46">
        <v>14502.2</v>
      </c>
      <c r="C9" s="46">
        <v>21100</v>
      </c>
      <c r="D9" s="50">
        <v>13601.61</v>
      </c>
      <c r="E9" s="50">
        <f t="shared" si="1"/>
        <v>93.789976693191377</v>
      </c>
      <c r="F9" s="50">
        <f t="shared" si="2"/>
        <v>64.462606635071097</v>
      </c>
    </row>
    <row r="10" spans="1:6" ht="25.5" x14ac:dyDescent="0.25">
      <c r="A10" s="7" t="s">
        <v>208</v>
      </c>
      <c r="B10" s="39">
        <v>14502.2</v>
      </c>
      <c r="C10" s="39">
        <v>21100</v>
      </c>
      <c r="D10" s="42">
        <v>13601.61</v>
      </c>
      <c r="E10" s="42">
        <f t="shared" si="1"/>
        <v>93.789976693191377</v>
      </c>
      <c r="F10" s="42">
        <f t="shared" si="2"/>
        <v>64.462606635071097</v>
      </c>
    </row>
    <row r="11" spans="1:6" x14ac:dyDescent="0.25">
      <c r="A11" s="45" t="s">
        <v>209</v>
      </c>
      <c r="B11" s="46">
        <v>8748.7999999999993</v>
      </c>
      <c r="C11" s="46">
        <v>29400</v>
      </c>
      <c r="D11" s="50">
        <v>5656.25</v>
      </c>
      <c r="E11" s="50">
        <f t="shared" si="1"/>
        <v>64.651723664959775</v>
      </c>
      <c r="F11" s="50">
        <f t="shared" si="2"/>
        <v>19.238945578231291</v>
      </c>
    </row>
    <row r="12" spans="1:6" x14ac:dyDescent="0.25">
      <c r="A12" s="7" t="s">
        <v>210</v>
      </c>
      <c r="B12" s="39">
        <v>8748.7999999999993</v>
      </c>
      <c r="C12" s="39">
        <v>29400</v>
      </c>
      <c r="D12" s="42">
        <v>5656.25</v>
      </c>
      <c r="E12" s="42">
        <f t="shared" si="1"/>
        <v>64.651723664959775</v>
      </c>
      <c r="F12" s="42">
        <f t="shared" si="2"/>
        <v>19.238945578231291</v>
      </c>
    </row>
    <row r="13" spans="1:6" x14ac:dyDescent="0.25">
      <c r="A13" s="45" t="s">
        <v>211</v>
      </c>
      <c r="B13" s="46">
        <v>2361125.23</v>
      </c>
      <c r="C13" s="46">
        <v>2774262.88</v>
      </c>
      <c r="D13" s="50">
        <v>2806743.55</v>
      </c>
      <c r="E13" s="50">
        <f t="shared" si="1"/>
        <v>118.87313363721923</v>
      </c>
      <c r="F13" s="50">
        <f t="shared" si="2"/>
        <v>101.17078558899941</v>
      </c>
    </row>
    <row r="14" spans="1:6" ht="25.5" x14ac:dyDescent="0.25">
      <c r="A14" s="7" t="s">
        <v>212</v>
      </c>
      <c r="B14" s="39">
        <v>2299742.96</v>
      </c>
      <c r="C14" s="39">
        <v>2753062.88</v>
      </c>
      <c r="D14" s="42">
        <v>2800590.21</v>
      </c>
      <c r="E14" s="42">
        <f t="shared" si="1"/>
        <v>121.77840126967929</v>
      </c>
      <c r="F14" s="42">
        <f t="shared" si="2"/>
        <v>101.72634378768713</v>
      </c>
    </row>
    <row r="15" spans="1:6" ht="25.5" x14ac:dyDescent="0.25">
      <c r="A15" s="7" t="s">
        <v>213</v>
      </c>
      <c r="B15" s="39">
        <v>0</v>
      </c>
      <c r="C15" s="39">
        <v>8600</v>
      </c>
      <c r="D15" s="42">
        <v>5169.5</v>
      </c>
      <c r="E15" s="42">
        <v>100</v>
      </c>
      <c r="F15" s="42">
        <f t="shared" si="2"/>
        <v>60.110465116279066</v>
      </c>
    </row>
    <row r="16" spans="1:6" ht="25.5" x14ac:dyDescent="0.25">
      <c r="A16" s="7" t="s">
        <v>214</v>
      </c>
      <c r="B16" s="39">
        <v>23400.73</v>
      </c>
      <c r="C16" s="39">
        <v>8000</v>
      </c>
      <c r="D16" s="42">
        <v>983.84</v>
      </c>
      <c r="E16" s="42">
        <f t="shared" si="1"/>
        <v>4.204313284243697</v>
      </c>
      <c r="F16" s="42">
        <f t="shared" si="2"/>
        <v>12.298</v>
      </c>
    </row>
    <row r="17" spans="1:6" x14ac:dyDescent="0.25">
      <c r="A17" s="7" t="s">
        <v>215</v>
      </c>
      <c r="B17" s="39">
        <v>0</v>
      </c>
      <c r="C17" s="39">
        <v>3600</v>
      </c>
      <c r="D17" s="42">
        <v>0</v>
      </c>
      <c r="E17" s="51" t="s">
        <v>58</v>
      </c>
      <c r="F17" s="42">
        <f t="shared" si="2"/>
        <v>0</v>
      </c>
    </row>
    <row r="18" spans="1:6" ht="25.5" x14ac:dyDescent="0.25">
      <c r="A18" s="7" t="s">
        <v>216</v>
      </c>
      <c r="B18" s="39">
        <v>37981.54</v>
      </c>
      <c r="C18" s="39">
        <v>1000</v>
      </c>
      <c r="D18" s="42">
        <v>0</v>
      </c>
      <c r="E18" s="42">
        <f t="shared" si="1"/>
        <v>0</v>
      </c>
      <c r="F18" s="42">
        <f t="shared" si="2"/>
        <v>0</v>
      </c>
    </row>
    <row r="19" spans="1:6" x14ac:dyDescent="0.25">
      <c r="A19" s="45" t="s">
        <v>217</v>
      </c>
      <c r="B19" s="46">
        <v>300</v>
      </c>
      <c r="C19" s="46">
        <v>1600</v>
      </c>
      <c r="D19" s="50">
        <v>1460</v>
      </c>
      <c r="E19" s="50">
        <f t="shared" si="1"/>
        <v>486.66666666666663</v>
      </c>
      <c r="F19" s="50">
        <f t="shared" si="2"/>
        <v>91.25</v>
      </c>
    </row>
    <row r="20" spans="1:6" x14ac:dyDescent="0.25">
      <c r="A20" s="7" t="s">
        <v>218</v>
      </c>
      <c r="B20" s="39">
        <v>300</v>
      </c>
      <c r="C20" s="39">
        <v>1600</v>
      </c>
      <c r="D20" s="42">
        <v>1460</v>
      </c>
      <c r="E20" s="42">
        <f t="shared" si="1"/>
        <v>486.66666666666663</v>
      </c>
      <c r="F20" s="42">
        <f t="shared" si="2"/>
        <v>91.25</v>
      </c>
    </row>
    <row r="21" spans="1:6" x14ac:dyDescent="0.25">
      <c r="A21" s="47" t="s">
        <v>25</v>
      </c>
      <c r="B21" s="48">
        <f>B22+B25+B27+B29+B35</f>
        <v>2679241.52</v>
      </c>
      <c r="C21" s="48">
        <f t="shared" ref="C21:D21" si="3">C22+C25+C27+C29+C35</f>
        <v>3478607.38</v>
      </c>
      <c r="D21" s="49">
        <f t="shared" si="3"/>
        <v>3389228.09</v>
      </c>
      <c r="E21" s="49">
        <f t="shared" si="1"/>
        <v>126.49953595822147</v>
      </c>
      <c r="F21" s="49">
        <f t="shared" si="2"/>
        <v>97.43060138048692</v>
      </c>
    </row>
    <row r="22" spans="1:6" x14ac:dyDescent="0.25">
      <c r="A22" s="45" t="s">
        <v>204</v>
      </c>
      <c r="B22" s="46">
        <v>208473.04</v>
      </c>
      <c r="C22" s="46">
        <v>280333.5</v>
      </c>
      <c r="D22" s="50">
        <v>278167.17</v>
      </c>
      <c r="E22" s="50">
        <f t="shared" si="1"/>
        <v>133.43076399710964</v>
      </c>
      <c r="F22" s="50">
        <f t="shared" si="2"/>
        <v>99.227231137199084</v>
      </c>
    </row>
    <row r="23" spans="1:6" ht="25.5" x14ac:dyDescent="0.25">
      <c r="A23" s="7" t="s">
        <v>205</v>
      </c>
      <c r="B23" s="39">
        <v>16223.04</v>
      </c>
      <c r="C23" s="39">
        <v>26845</v>
      </c>
      <c r="D23" s="42">
        <v>24679.67</v>
      </c>
      <c r="E23" s="42">
        <f t="shared" si="1"/>
        <v>152.12728317257429</v>
      </c>
      <c r="F23" s="42">
        <f t="shared" si="2"/>
        <v>91.933954181411806</v>
      </c>
    </row>
    <row r="24" spans="1:6" ht="25.5" x14ac:dyDescent="0.25">
      <c r="A24" s="7" t="s">
        <v>206</v>
      </c>
      <c r="B24" s="39">
        <v>192250</v>
      </c>
      <c r="C24" s="39">
        <v>253488.5</v>
      </c>
      <c r="D24" s="42">
        <v>253487.5</v>
      </c>
      <c r="E24" s="42">
        <f t="shared" si="1"/>
        <v>131.85305591677502</v>
      </c>
      <c r="F24" s="42">
        <f t="shared" si="2"/>
        <v>99.999605504786217</v>
      </c>
    </row>
    <row r="25" spans="1:6" x14ac:dyDescent="0.25">
      <c r="A25" s="45" t="s">
        <v>207</v>
      </c>
      <c r="B25" s="46">
        <v>6879.44</v>
      </c>
      <c r="C25" s="46">
        <v>21100</v>
      </c>
      <c r="D25" s="50">
        <v>13120.89</v>
      </c>
      <c r="E25" s="50">
        <f t="shared" si="1"/>
        <v>190.72613468538137</v>
      </c>
      <c r="F25" s="50">
        <f t="shared" si="2"/>
        <v>62.18431279620853</v>
      </c>
    </row>
    <row r="26" spans="1:6" ht="25.5" x14ac:dyDescent="0.25">
      <c r="A26" s="7" t="s">
        <v>208</v>
      </c>
      <c r="B26" s="39">
        <v>6879.44</v>
      </c>
      <c r="C26" s="39">
        <v>21100</v>
      </c>
      <c r="D26" s="42">
        <v>13120.89</v>
      </c>
      <c r="E26" s="42">
        <f t="shared" si="1"/>
        <v>190.72613468538137</v>
      </c>
      <c r="F26" s="42">
        <f t="shared" si="2"/>
        <v>62.18431279620853</v>
      </c>
    </row>
    <row r="27" spans="1:6" x14ac:dyDescent="0.25">
      <c r="A27" s="45" t="s">
        <v>209</v>
      </c>
      <c r="B27" s="46">
        <v>20151.45</v>
      </c>
      <c r="C27" s="46">
        <v>30400</v>
      </c>
      <c r="D27" s="50">
        <v>25712.27</v>
      </c>
      <c r="E27" s="50">
        <f t="shared" si="1"/>
        <v>127.59513583389781</v>
      </c>
      <c r="F27" s="50">
        <f t="shared" si="2"/>
        <v>84.57983552631579</v>
      </c>
    </row>
    <row r="28" spans="1:6" x14ac:dyDescent="0.25">
      <c r="A28" s="7" t="s">
        <v>210</v>
      </c>
      <c r="B28" s="39">
        <v>20151.45</v>
      </c>
      <c r="C28" s="39">
        <v>30400</v>
      </c>
      <c r="D28" s="42">
        <v>25712.27</v>
      </c>
      <c r="E28" s="42">
        <f t="shared" si="1"/>
        <v>127.59513583389781</v>
      </c>
      <c r="F28" s="42">
        <f t="shared" si="2"/>
        <v>84.57983552631579</v>
      </c>
    </row>
    <row r="29" spans="1:6" x14ac:dyDescent="0.25">
      <c r="A29" s="45" t="s">
        <v>211</v>
      </c>
      <c r="B29" s="46">
        <v>2442622.59</v>
      </c>
      <c r="C29" s="46">
        <v>3145173.88</v>
      </c>
      <c r="D29" s="50">
        <v>3071727.76</v>
      </c>
      <c r="E29" s="50">
        <f t="shared" si="1"/>
        <v>125.75531613338595</v>
      </c>
      <c r="F29" s="50">
        <f t="shared" si="2"/>
        <v>97.664799378277934</v>
      </c>
    </row>
    <row r="30" spans="1:6" ht="25.5" x14ac:dyDescent="0.25">
      <c r="A30" s="7" t="s">
        <v>212</v>
      </c>
      <c r="B30" s="39">
        <v>2282137.48</v>
      </c>
      <c r="C30" s="39">
        <v>2946681.88</v>
      </c>
      <c r="D30" s="42">
        <v>2890172.73</v>
      </c>
      <c r="E30" s="42">
        <f t="shared" si="1"/>
        <v>126.64323492027307</v>
      </c>
      <c r="F30" s="42">
        <f t="shared" si="2"/>
        <v>98.082278566154557</v>
      </c>
    </row>
    <row r="31" spans="1:6" ht="25.5" x14ac:dyDescent="0.25">
      <c r="A31" s="7" t="s">
        <v>213</v>
      </c>
      <c r="B31" s="39">
        <v>2083.0500000000002</v>
      </c>
      <c r="C31" s="39">
        <v>8600</v>
      </c>
      <c r="D31" s="42">
        <v>5568.66</v>
      </c>
      <c r="E31" s="42">
        <f t="shared" si="1"/>
        <v>267.33203715705332</v>
      </c>
      <c r="F31" s="42">
        <f t="shared" si="2"/>
        <v>64.751860465116266</v>
      </c>
    </row>
    <row r="32" spans="1:6" ht="25.5" x14ac:dyDescent="0.25">
      <c r="A32" s="7" t="s">
        <v>214</v>
      </c>
      <c r="B32" s="39">
        <v>19927.8</v>
      </c>
      <c r="C32" s="39">
        <v>8000</v>
      </c>
      <c r="D32" s="42">
        <v>7053.68</v>
      </c>
      <c r="E32" s="42">
        <f t="shared" si="1"/>
        <v>35.396180210560125</v>
      </c>
      <c r="F32" s="42">
        <f t="shared" si="2"/>
        <v>88.170999999999992</v>
      </c>
    </row>
    <row r="33" spans="1:6" x14ac:dyDescent="0.25">
      <c r="A33" s="7" t="s">
        <v>215</v>
      </c>
      <c r="B33" s="39">
        <v>699.4</v>
      </c>
      <c r="C33" s="39">
        <v>3600</v>
      </c>
      <c r="D33" s="42">
        <v>523.47</v>
      </c>
      <c r="E33" s="42">
        <f t="shared" si="1"/>
        <v>74.845581927366325</v>
      </c>
      <c r="F33" s="42">
        <f t="shared" si="2"/>
        <v>14.540833333333333</v>
      </c>
    </row>
    <row r="34" spans="1:6" ht="25.5" x14ac:dyDescent="0.25">
      <c r="A34" s="7" t="s">
        <v>216</v>
      </c>
      <c r="B34" s="39">
        <v>137774.85999999999</v>
      </c>
      <c r="C34" s="39">
        <v>178292</v>
      </c>
      <c r="D34" s="42">
        <v>168409.22</v>
      </c>
      <c r="E34" s="42">
        <f t="shared" si="1"/>
        <v>122.23508701079429</v>
      </c>
      <c r="F34" s="42">
        <f t="shared" si="2"/>
        <v>94.456969465820123</v>
      </c>
    </row>
    <row r="35" spans="1:6" x14ac:dyDescent="0.25">
      <c r="A35" s="45" t="s">
        <v>217</v>
      </c>
      <c r="B35" s="46">
        <v>1115</v>
      </c>
      <c r="C35" s="46">
        <v>1600</v>
      </c>
      <c r="D35" s="50">
        <v>500</v>
      </c>
      <c r="E35" s="50">
        <f t="shared" si="1"/>
        <v>44.843049327354265</v>
      </c>
      <c r="F35" s="50">
        <f t="shared" si="2"/>
        <v>31.25</v>
      </c>
    </row>
    <row r="36" spans="1:6" x14ac:dyDescent="0.25">
      <c r="A36" s="7" t="s">
        <v>218</v>
      </c>
      <c r="B36" s="39">
        <v>1115</v>
      </c>
      <c r="C36" s="39">
        <v>1600</v>
      </c>
      <c r="D36" s="42">
        <v>500</v>
      </c>
      <c r="E36" s="42">
        <f t="shared" si="1"/>
        <v>44.843049327354265</v>
      </c>
      <c r="F36" s="42">
        <f t="shared" si="2"/>
        <v>31.25</v>
      </c>
    </row>
    <row r="37" spans="1:6" x14ac:dyDescent="0.25"/>
    <row r="38" spans="1:6" x14ac:dyDescent="0.25"/>
    <row r="39" spans="1:6" x14ac:dyDescent="0.25"/>
    <row r="40" spans="1:6" x14ac:dyDescent="0.25"/>
    <row r="41" spans="1:6" x14ac:dyDescent="0.25"/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"/>
  <sheetViews>
    <sheetView showGridLines="0" workbookViewId="0">
      <selection activeCell="A2" sqref="A2:K2"/>
    </sheetView>
  </sheetViews>
  <sheetFormatPr defaultColWidth="0" defaultRowHeight="15" zeroHeight="1" x14ac:dyDescent="0.25"/>
  <cols>
    <col min="1" max="1" width="37.7109375" customWidth="1"/>
    <col min="2" max="4" width="25.28515625" customWidth="1"/>
    <col min="5" max="6" width="15.7109375" customWidth="1"/>
    <col min="7" max="7" width="9.140625" customWidth="1"/>
    <col min="8" max="16384" width="9.140625" hidden="1"/>
  </cols>
  <sheetData>
    <row r="1" spans="1:6" ht="18" x14ac:dyDescent="0.25">
      <c r="A1" s="2"/>
      <c r="B1" s="2"/>
      <c r="C1" s="2"/>
      <c r="D1" s="3"/>
      <c r="E1" s="3"/>
      <c r="F1" s="3"/>
    </row>
    <row r="2" spans="1:6" ht="15.75" customHeight="1" x14ac:dyDescent="0.25">
      <c r="A2" s="141" t="s">
        <v>32</v>
      </c>
      <c r="B2" s="141"/>
      <c r="C2" s="141"/>
      <c r="D2" s="141"/>
      <c r="E2" s="141"/>
      <c r="F2" s="141"/>
    </row>
    <row r="3" spans="1:6" ht="18" x14ac:dyDescent="0.25">
      <c r="A3" s="2"/>
      <c r="B3" s="2"/>
      <c r="C3" s="2"/>
      <c r="D3" s="3"/>
      <c r="E3" s="3"/>
      <c r="F3" s="3"/>
    </row>
    <row r="4" spans="1:6" ht="48" customHeight="1" x14ac:dyDescent="0.25">
      <c r="A4" s="19" t="s">
        <v>7</v>
      </c>
      <c r="B4" s="21" t="s">
        <v>55</v>
      </c>
      <c r="C4" s="19" t="s">
        <v>54</v>
      </c>
      <c r="D4" s="21" t="s">
        <v>53</v>
      </c>
      <c r="E4" s="21" t="s">
        <v>14</v>
      </c>
      <c r="F4" s="21" t="s">
        <v>33</v>
      </c>
    </row>
    <row r="5" spans="1:6" x14ac:dyDescent="0.25">
      <c r="A5" s="19">
        <v>1</v>
      </c>
      <c r="B5" s="19">
        <v>2</v>
      </c>
      <c r="C5" s="19">
        <v>3</v>
      </c>
      <c r="D5" s="19">
        <v>4</v>
      </c>
      <c r="E5" s="19" t="s">
        <v>56</v>
      </c>
      <c r="F5" s="19" t="s">
        <v>57</v>
      </c>
    </row>
    <row r="6" spans="1:6" ht="15.75" customHeight="1" x14ac:dyDescent="0.25">
      <c r="A6" s="5" t="s">
        <v>25</v>
      </c>
      <c r="B6" s="40">
        <v>2679241.5200000005</v>
      </c>
      <c r="C6" s="40">
        <v>3478607.38</v>
      </c>
      <c r="D6" s="41">
        <v>3389228.09</v>
      </c>
      <c r="E6" s="43">
        <f>D6/B6*100</f>
        <v>126.49953595822146</v>
      </c>
      <c r="F6" s="43">
        <f>D6/C6*100</f>
        <v>97.43060138048692</v>
      </c>
    </row>
    <row r="7" spans="1:6" ht="15.75" customHeight="1" x14ac:dyDescent="0.25">
      <c r="A7" s="5" t="s">
        <v>202</v>
      </c>
      <c r="B7" s="40">
        <v>2679241.5200000005</v>
      </c>
      <c r="C7" s="40">
        <v>3478607.38</v>
      </c>
      <c r="D7" s="41">
        <v>3389228.09</v>
      </c>
      <c r="E7" s="43">
        <f t="shared" ref="E7:E8" si="0">D7/B7*100</f>
        <v>126.49953595822146</v>
      </c>
      <c r="F7" s="43">
        <f t="shared" ref="F7:F8" si="1">D7/C7*100</f>
        <v>97.43060138048692</v>
      </c>
    </row>
    <row r="8" spans="1:6" x14ac:dyDescent="0.25">
      <c r="A8" s="8" t="s">
        <v>203</v>
      </c>
      <c r="B8" s="39">
        <v>2679241.5200000005</v>
      </c>
      <c r="C8" s="39">
        <v>3478607.38</v>
      </c>
      <c r="D8" s="42">
        <v>3389228.09</v>
      </c>
      <c r="E8" s="44">
        <f t="shared" si="0"/>
        <v>126.49953595822146</v>
      </c>
      <c r="F8" s="44">
        <f t="shared" si="1"/>
        <v>97.43060138048692</v>
      </c>
    </row>
    <row r="9" spans="1:6" x14ac:dyDescent="0.25"/>
    <row r="10" spans="1:6" x14ac:dyDescent="0.25"/>
    <row r="11" spans="1:6" x14ac:dyDescent="0.25"/>
  </sheetData>
  <mergeCells count="1">
    <mergeCell ref="A2:F2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"/>
  <sheetViews>
    <sheetView showGridLines="0" workbookViewId="0">
      <selection activeCell="A2" sqref="A2:K2"/>
    </sheetView>
  </sheetViews>
  <sheetFormatPr defaultColWidth="0" defaultRowHeight="15" zeroHeight="1" x14ac:dyDescent="0.25"/>
  <cols>
    <col min="1" max="1" width="5.42578125" bestFit="1" customWidth="1"/>
    <col min="2" max="2" width="34.140625" customWidth="1"/>
    <col min="3" max="5" width="25.28515625" customWidth="1"/>
    <col min="6" max="7" width="15.7109375" customWidth="1"/>
    <col min="8" max="8" width="9.140625" customWidth="1"/>
    <col min="9" max="9" width="0" hidden="1" customWidth="1"/>
    <col min="10" max="16384" width="9.140625" hidden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8" customHeight="1" x14ac:dyDescent="0.25">
      <c r="A2" s="141" t="s">
        <v>48</v>
      </c>
      <c r="B2" s="141"/>
      <c r="C2" s="141"/>
      <c r="D2" s="141"/>
      <c r="E2" s="141"/>
      <c r="F2" s="141"/>
      <c r="G2" s="141"/>
    </row>
    <row r="3" spans="1:7" ht="15.75" customHeight="1" x14ac:dyDescent="0.25">
      <c r="A3" s="141" t="s">
        <v>28</v>
      </c>
      <c r="B3" s="141"/>
      <c r="C3" s="141"/>
      <c r="D3" s="141"/>
      <c r="E3" s="141"/>
      <c r="F3" s="141"/>
      <c r="G3" s="141"/>
    </row>
    <row r="4" spans="1:7" ht="18" x14ac:dyDescent="0.25">
      <c r="A4" s="2"/>
      <c r="B4" s="2"/>
      <c r="C4" s="2"/>
      <c r="D4" s="2"/>
      <c r="E4" s="3"/>
      <c r="F4" s="3"/>
      <c r="G4" s="3"/>
    </row>
    <row r="5" spans="1:7" ht="25.5" customHeight="1" x14ac:dyDescent="0.25">
      <c r="A5" s="142" t="s">
        <v>7</v>
      </c>
      <c r="B5" s="139"/>
      <c r="C5" s="21" t="s">
        <v>55</v>
      </c>
      <c r="D5" s="19" t="s">
        <v>54</v>
      </c>
      <c r="E5" s="21" t="s">
        <v>53</v>
      </c>
      <c r="F5" s="21" t="s">
        <v>14</v>
      </c>
      <c r="G5" s="21" t="s">
        <v>33</v>
      </c>
    </row>
    <row r="6" spans="1:7" x14ac:dyDescent="0.25">
      <c r="A6" s="142">
        <v>1</v>
      </c>
      <c r="B6" s="139"/>
      <c r="C6" s="21">
        <v>2</v>
      </c>
      <c r="D6" s="21">
        <v>3</v>
      </c>
      <c r="E6" s="21">
        <v>4</v>
      </c>
      <c r="F6" s="21" t="s">
        <v>56</v>
      </c>
      <c r="G6" s="21" t="s">
        <v>57</v>
      </c>
    </row>
    <row r="7" spans="1:7" ht="25.5" x14ac:dyDescent="0.25">
      <c r="A7" s="5">
        <v>8</v>
      </c>
      <c r="B7" s="5" t="s">
        <v>9</v>
      </c>
      <c r="C7" s="4" t="s">
        <v>58</v>
      </c>
      <c r="D7" s="4" t="s">
        <v>58</v>
      </c>
      <c r="E7" s="17" t="s">
        <v>58</v>
      </c>
      <c r="F7" s="17" t="s">
        <v>58</v>
      </c>
      <c r="G7" s="17" t="s">
        <v>58</v>
      </c>
    </row>
    <row r="8" spans="1:7" ht="25.5" x14ac:dyDescent="0.25">
      <c r="A8" s="6">
        <v>5</v>
      </c>
      <c r="B8" s="12" t="s">
        <v>10</v>
      </c>
      <c r="C8" s="4" t="s">
        <v>58</v>
      </c>
      <c r="D8" s="4" t="s">
        <v>58</v>
      </c>
      <c r="E8" s="17" t="s">
        <v>58</v>
      </c>
      <c r="F8" s="17" t="s">
        <v>58</v>
      </c>
      <c r="G8" s="17" t="s">
        <v>58</v>
      </c>
    </row>
    <row r="9" spans="1:7" x14ac:dyDescent="0.25"/>
    <row r="10" spans="1:7" x14ac:dyDescent="0.25"/>
    <row r="11" spans="1:7" x14ac:dyDescent="0.25"/>
    <row r="12" spans="1:7" x14ac:dyDescent="0.25"/>
    <row r="13" spans="1:7" x14ac:dyDescent="0.25"/>
  </sheetData>
  <mergeCells count="4">
    <mergeCell ref="A6:B6"/>
    <mergeCell ref="A5:B5"/>
    <mergeCell ref="A2:G2"/>
    <mergeCell ref="A3:G3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"/>
  <sheetViews>
    <sheetView showGridLines="0" workbookViewId="0">
      <selection activeCell="A2" sqref="A2:K2"/>
    </sheetView>
  </sheetViews>
  <sheetFormatPr defaultColWidth="0" defaultRowHeight="15" zeroHeight="1" x14ac:dyDescent="0.25"/>
  <cols>
    <col min="1" max="1" width="37.7109375" customWidth="1"/>
    <col min="2" max="4" width="25.28515625" customWidth="1"/>
    <col min="5" max="6" width="15.7109375" customWidth="1"/>
    <col min="7" max="7" width="9.140625" customWidth="1"/>
    <col min="8" max="16384" width="9.140625" hidden="1"/>
  </cols>
  <sheetData>
    <row r="1" spans="1:6" ht="18" x14ac:dyDescent="0.25">
      <c r="A1" s="2"/>
      <c r="B1" s="2"/>
      <c r="C1" s="2"/>
      <c r="D1" s="3"/>
      <c r="E1" s="3"/>
      <c r="F1" s="3"/>
    </row>
    <row r="2" spans="1:6" ht="15.75" customHeight="1" x14ac:dyDescent="0.25">
      <c r="A2" s="141" t="s">
        <v>29</v>
      </c>
      <c r="B2" s="141"/>
      <c r="C2" s="141"/>
      <c r="D2" s="141"/>
      <c r="E2" s="141"/>
      <c r="F2" s="141"/>
    </row>
    <row r="3" spans="1:6" ht="18" x14ac:dyDescent="0.25">
      <c r="A3" s="2"/>
      <c r="B3" s="2"/>
      <c r="C3" s="2"/>
      <c r="D3" s="3"/>
      <c r="E3" s="3"/>
      <c r="F3" s="3"/>
    </row>
    <row r="4" spans="1:6" ht="25.5" x14ac:dyDescent="0.25">
      <c r="A4" s="19" t="s">
        <v>7</v>
      </c>
      <c r="B4" s="21" t="s">
        <v>55</v>
      </c>
      <c r="C4" s="19" t="s">
        <v>54</v>
      </c>
      <c r="D4" s="21" t="s">
        <v>53</v>
      </c>
      <c r="E4" s="21" t="s">
        <v>14</v>
      </c>
      <c r="F4" s="21" t="s">
        <v>33</v>
      </c>
    </row>
    <row r="5" spans="1:6" x14ac:dyDescent="0.25">
      <c r="A5" s="19">
        <v>1</v>
      </c>
      <c r="B5" s="19">
        <v>2</v>
      </c>
      <c r="C5" s="19">
        <v>3</v>
      </c>
      <c r="D5" s="19">
        <v>4</v>
      </c>
      <c r="E5" s="19" t="s">
        <v>56</v>
      </c>
      <c r="F5" s="19" t="s">
        <v>57</v>
      </c>
    </row>
    <row r="6" spans="1:6" x14ac:dyDescent="0.25">
      <c r="A6" s="5" t="s">
        <v>30</v>
      </c>
      <c r="B6" s="52" t="s">
        <v>58</v>
      </c>
      <c r="C6" s="52" t="s">
        <v>58</v>
      </c>
      <c r="D6" s="17" t="s">
        <v>58</v>
      </c>
      <c r="E6" s="17" t="s">
        <v>58</v>
      </c>
      <c r="F6" s="17" t="s">
        <v>58</v>
      </c>
    </row>
    <row r="7" spans="1:6" ht="15.75" customHeight="1" x14ac:dyDescent="0.25">
      <c r="A7" s="5" t="s">
        <v>31</v>
      </c>
      <c r="B7" s="52" t="s">
        <v>58</v>
      </c>
      <c r="C7" s="52" t="s">
        <v>58</v>
      </c>
      <c r="D7" s="17" t="s">
        <v>58</v>
      </c>
      <c r="E7" s="17" t="s">
        <v>58</v>
      </c>
      <c r="F7" s="17" t="s">
        <v>58</v>
      </c>
    </row>
    <row r="8" spans="1:6" x14ac:dyDescent="0.25"/>
  </sheetData>
  <mergeCells count="1">
    <mergeCell ref="A2:F2"/>
  </mergeCells>
  <pageMargins left="0.7" right="0.7" top="0.75" bottom="0.75" header="0.3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17"/>
  <sheetViews>
    <sheetView showGridLines="0" tabSelected="1" workbookViewId="0">
      <selection activeCell="A9" sqref="A9"/>
    </sheetView>
  </sheetViews>
  <sheetFormatPr defaultColWidth="0" defaultRowHeight="15" zeroHeight="1" x14ac:dyDescent="0.25"/>
  <cols>
    <col min="1" max="1" width="32.28515625" customWidth="1"/>
    <col min="2" max="2" width="71.140625" bestFit="1" customWidth="1"/>
    <col min="3" max="3" width="22.28515625" customWidth="1"/>
    <col min="4" max="4" width="17.7109375" customWidth="1"/>
    <col min="5" max="5" width="10.7109375" customWidth="1"/>
    <col min="6" max="6" width="9.85546875" customWidth="1"/>
    <col min="7" max="16384" width="32.28515625" hidden="1"/>
  </cols>
  <sheetData>
    <row r="1" spans="1:8" ht="15.75" x14ac:dyDescent="0.25">
      <c r="A1" s="146" t="s">
        <v>11</v>
      </c>
      <c r="B1" s="146"/>
      <c r="C1" s="146"/>
      <c r="D1" s="146"/>
      <c r="E1" s="146"/>
      <c r="F1" s="34"/>
      <c r="G1" s="34"/>
      <c r="H1" s="34"/>
    </row>
    <row r="2" spans="1:8" ht="15.75" x14ac:dyDescent="0.25">
      <c r="A2" s="34"/>
      <c r="B2" s="34"/>
      <c r="C2" s="34"/>
      <c r="D2" s="34"/>
      <c r="E2" s="34"/>
      <c r="F2" s="34"/>
      <c r="G2" s="34"/>
      <c r="H2" s="34"/>
    </row>
    <row r="3" spans="1:8" ht="18" x14ac:dyDescent="0.25">
      <c r="A3" s="145" t="s">
        <v>49</v>
      </c>
      <c r="B3" s="145"/>
      <c r="C3" s="145"/>
      <c r="D3" s="145"/>
      <c r="E3" s="145"/>
      <c r="F3" s="2"/>
      <c r="G3" s="2"/>
      <c r="H3" s="3"/>
    </row>
    <row r="4" spans="1:8" x14ac:dyDescent="0.25"/>
    <row r="5" spans="1:8" ht="45.75" customHeight="1" x14ac:dyDescent="0.25">
      <c r="A5" s="143" t="s">
        <v>7</v>
      </c>
      <c r="B5" s="143"/>
      <c r="C5" s="19" t="s">
        <v>54</v>
      </c>
      <c r="D5" s="19" t="s">
        <v>201</v>
      </c>
      <c r="E5" s="19" t="s">
        <v>33</v>
      </c>
    </row>
    <row r="6" spans="1:8" x14ac:dyDescent="0.25">
      <c r="A6" s="144">
        <v>1</v>
      </c>
      <c r="B6" s="144"/>
      <c r="C6" s="20">
        <v>2</v>
      </c>
      <c r="D6" s="20">
        <v>3</v>
      </c>
      <c r="E6" s="20" t="s">
        <v>200</v>
      </c>
    </row>
    <row r="7" spans="1:8" x14ac:dyDescent="0.25">
      <c r="A7" s="53" t="s">
        <v>59</v>
      </c>
      <c r="B7" s="54" t="s">
        <v>60</v>
      </c>
      <c r="C7" s="54">
        <v>3478607.38</v>
      </c>
      <c r="D7" s="54">
        <v>3389228.09</v>
      </c>
      <c r="E7" s="55">
        <v>97.43060138048692</v>
      </c>
    </row>
    <row r="8" spans="1:8" x14ac:dyDescent="0.25">
      <c r="A8" s="56"/>
      <c r="B8" s="57" t="s">
        <v>61</v>
      </c>
      <c r="C8" s="57">
        <v>3478607.38</v>
      </c>
      <c r="D8" s="57">
        <v>3389228.09</v>
      </c>
      <c r="E8" s="58">
        <v>97.43060138048692</v>
      </c>
    </row>
    <row r="9" spans="1:8" x14ac:dyDescent="0.25">
      <c r="A9" s="59" t="s">
        <v>62</v>
      </c>
      <c r="B9" s="60" t="s">
        <v>63</v>
      </c>
      <c r="C9" s="60">
        <v>3478607.38</v>
      </c>
      <c r="D9" s="60">
        <v>3389228.09</v>
      </c>
      <c r="E9" s="61">
        <v>97.43060138048692</v>
      </c>
    </row>
    <row r="10" spans="1:8" x14ac:dyDescent="0.25">
      <c r="A10" s="62" t="s">
        <v>64</v>
      </c>
      <c r="B10" s="63" t="s">
        <v>65</v>
      </c>
      <c r="C10" s="63">
        <v>3478607.38</v>
      </c>
      <c r="D10" s="63">
        <v>3389228.09</v>
      </c>
      <c r="E10" s="64">
        <v>97.43060138048692</v>
      </c>
    </row>
    <row r="11" spans="1:8" x14ac:dyDescent="0.25">
      <c r="A11" s="65" t="s">
        <v>66</v>
      </c>
      <c r="B11" s="66" t="s">
        <v>61</v>
      </c>
      <c r="C11" s="66">
        <v>3478607.38</v>
      </c>
      <c r="D11" s="66">
        <v>3389228.09</v>
      </c>
      <c r="E11" s="67">
        <v>97.43060138048692</v>
      </c>
    </row>
    <row r="12" spans="1:8" x14ac:dyDescent="0.25">
      <c r="A12" s="68" t="s">
        <v>67</v>
      </c>
      <c r="B12" s="69" t="s">
        <v>68</v>
      </c>
      <c r="C12" s="69">
        <v>127310.5</v>
      </c>
      <c r="D12" s="69">
        <v>126215.82</v>
      </c>
      <c r="E12" s="70">
        <v>99.140149477065918</v>
      </c>
    </row>
    <row r="13" spans="1:8" x14ac:dyDescent="0.25">
      <c r="A13" s="71" t="s">
        <v>69</v>
      </c>
      <c r="B13" s="72" t="s">
        <v>70</v>
      </c>
      <c r="C13" s="72">
        <v>127310.5</v>
      </c>
      <c r="D13" s="72">
        <v>126215.82</v>
      </c>
      <c r="E13" s="73">
        <v>99.140149477065918</v>
      </c>
    </row>
    <row r="14" spans="1:8" x14ac:dyDescent="0.25">
      <c r="A14" s="74" t="s">
        <v>71</v>
      </c>
      <c r="B14" s="75" t="s">
        <v>72</v>
      </c>
      <c r="C14" s="75">
        <v>108110.5</v>
      </c>
      <c r="D14" s="75">
        <v>108110.5</v>
      </c>
      <c r="E14" s="76">
        <v>100</v>
      </c>
    </row>
    <row r="15" spans="1:8" x14ac:dyDescent="0.25">
      <c r="A15" s="77" t="s">
        <v>73</v>
      </c>
      <c r="B15" s="78" t="s">
        <v>74</v>
      </c>
      <c r="C15" s="78">
        <v>100</v>
      </c>
      <c r="D15" s="78">
        <v>100</v>
      </c>
      <c r="E15" s="79">
        <v>100</v>
      </c>
    </row>
    <row r="16" spans="1:8" x14ac:dyDescent="0.25">
      <c r="A16" s="80" t="s">
        <v>75</v>
      </c>
      <c r="B16" s="81" t="s">
        <v>5</v>
      </c>
      <c r="C16" s="81">
        <v>100</v>
      </c>
      <c r="D16" s="81">
        <v>100</v>
      </c>
      <c r="E16" s="82">
        <v>100</v>
      </c>
    </row>
    <row r="17" spans="1:5" x14ac:dyDescent="0.25">
      <c r="A17" s="83" t="s">
        <v>76</v>
      </c>
      <c r="B17" s="84" t="s">
        <v>77</v>
      </c>
      <c r="C17" s="81">
        <v>0</v>
      </c>
      <c r="D17" s="81">
        <v>100</v>
      </c>
      <c r="E17" s="82">
        <v>0</v>
      </c>
    </row>
    <row r="18" spans="1:5" x14ac:dyDescent="0.25">
      <c r="A18" s="83" t="s">
        <v>78</v>
      </c>
      <c r="B18" s="84" t="s">
        <v>79</v>
      </c>
      <c r="C18" s="81">
        <v>0</v>
      </c>
      <c r="D18" s="81">
        <v>0</v>
      </c>
      <c r="E18" s="82">
        <v>0</v>
      </c>
    </row>
    <row r="19" spans="1:5" x14ac:dyDescent="0.25">
      <c r="A19" s="77" t="s">
        <v>80</v>
      </c>
      <c r="B19" s="78" t="s">
        <v>81</v>
      </c>
      <c r="C19" s="78">
        <v>108010.5</v>
      </c>
      <c r="D19" s="78">
        <v>108010.5</v>
      </c>
      <c r="E19" s="79">
        <v>100</v>
      </c>
    </row>
    <row r="20" spans="1:5" x14ac:dyDescent="0.25">
      <c r="A20" s="80" t="s">
        <v>75</v>
      </c>
      <c r="B20" s="81" t="s">
        <v>5</v>
      </c>
      <c r="C20" s="81">
        <v>108010.5</v>
      </c>
      <c r="D20" s="81">
        <v>108010.5</v>
      </c>
      <c r="E20" s="82">
        <v>100</v>
      </c>
    </row>
    <row r="21" spans="1:5" x14ac:dyDescent="0.25">
      <c r="A21" s="83" t="s">
        <v>82</v>
      </c>
      <c r="B21" s="84" t="s">
        <v>83</v>
      </c>
      <c r="C21" s="81">
        <v>0</v>
      </c>
      <c r="D21" s="81">
        <v>1579.25</v>
      </c>
      <c r="E21" s="82">
        <v>0</v>
      </c>
    </row>
    <row r="22" spans="1:5" x14ac:dyDescent="0.25">
      <c r="A22" s="83" t="s">
        <v>78</v>
      </c>
      <c r="B22" s="84" t="s">
        <v>79</v>
      </c>
      <c r="C22" s="81">
        <v>0</v>
      </c>
      <c r="D22" s="81">
        <v>106431.25</v>
      </c>
      <c r="E22" s="82">
        <v>0</v>
      </c>
    </row>
    <row r="23" spans="1:5" x14ac:dyDescent="0.25">
      <c r="A23" s="74" t="s">
        <v>84</v>
      </c>
      <c r="B23" s="75" t="s">
        <v>85</v>
      </c>
      <c r="C23" s="75">
        <v>11200</v>
      </c>
      <c r="D23" s="75">
        <v>11051.64</v>
      </c>
      <c r="E23" s="76">
        <v>98.675357142857138</v>
      </c>
    </row>
    <row r="24" spans="1:5" x14ac:dyDescent="0.25">
      <c r="A24" s="77" t="s">
        <v>86</v>
      </c>
      <c r="B24" s="78" t="s">
        <v>87</v>
      </c>
      <c r="C24" s="78">
        <v>11200</v>
      </c>
      <c r="D24" s="78">
        <v>11051.64</v>
      </c>
      <c r="E24" s="79">
        <v>98.675357142857138</v>
      </c>
    </row>
    <row r="25" spans="1:5" x14ac:dyDescent="0.25">
      <c r="A25" s="80" t="s">
        <v>75</v>
      </c>
      <c r="B25" s="81" t="s">
        <v>5</v>
      </c>
      <c r="C25" s="81">
        <v>11200</v>
      </c>
      <c r="D25" s="81">
        <v>11051.64</v>
      </c>
      <c r="E25" s="82">
        <v>98.675357142857138</v>
      </c>
    </row>
    <row r="26" spans="1:5" x14ac:dyDescent="0.25">
      <c r="A26" s="83" t="s">
        <v>88</v>
      </c>
      <c r="B26" s="84" t="s">
        <v>89</v>
      </c>
      <c r="C26" s="81">
        <v>0</v>
      </c>
      <c r="D26" s="81">
        <v>2867</v>
      </c>
      <c r="E26" s="82">
        <v>0</v>
      </c>
    </row>
    <row r="27" spans="1:5" x14ac:dyDescent="0.25">
      <c r="A27" s="83" t="s">
        <v>90</v>
      </c>
      <c r="B27" s="84" t="s">
        <v>91</v>
      </c>
      <c r="C27" s="81">
        <v>0</v>
      </c>
      <c r="D27" s="81">
        <v>0</v>
      </c>
      <c r="E27" s="82">
        <v>0</v>
      </c>
    </row>
    <row r="28" spans="1:5" x14ac:dyDescent="0.25">
      <c r="A28" s="83" t="s">
        <v>82</v>
      </c>
      <c r="B28" s="84" t="s">
        <v>83</v>
      </c>
      <c r="C28" s="81">
        <v>0</v>
      </c>
      <c r="D28" s="81">
        <v>8067.31</v>
      </c>
      <c r="E28" s="82">
        <v>0</v>
      </c>
    </row>
    <row r="29" spans="1:5" x14ac:dyDescent="0.25">
      <c r="A29" s="83" t="s">
        <v>76</v>
      </c>
      <c r="B29" s="84" t="s">
        <v>77</v>
      </c>
      <c r="C29" s="81">
        <v>0</v>
      </c>
      <c r="D29" s="81">
        <v>117.33</v>
      </c>
      <c r="E29" s="82">
        <v>0</v>
      </c>
    </row>
    <row r="30" spans="1:5" x14ac:dyDescent="0.25">
      <c r="A30" s="74" t="s">
        <v>92</v>
      </c>
      <c r="B30" s="75" t="s">
        <v>93</v>
      </c>
      <c r="C30" s="75">
        <v>8000</v>
      </c>
      <c r="D30" s="75">
        <v>7053.68</v>
      </c>
      <c r="E30" s="76">
        <v>88.170999999999992</v>
      </c>
    </row>
    <row r="31" spans="1:5" x14ac:dyDescent="0.25">
      <c r="A31" s="77" t="s">
        <v>94</v>
      </c>
      <c r="B31" s="78" t="s">
        <v>95</v>
      </c>
      <c r="C31" s="78">
        <v>8000</v>
      </c>
      <c r="D31" s="78">
        <v>7053.68</v>
      </c>
      <c r="E31" s="79">
        <v>88.170999999999992</v>
      </c>
    </row>
    <row r="32" spans="1:5" x14ac:dyDescent="0.25">
      <c r="A32" s="80" t="s">
        <v>75</v>
      </c>
      <c r="B32" s="81" t="s">
        <v>5</v>
      </c>
      <c r="C32" s="81">
        <v>8000</v>
      </c>
      <c r="D32" s="81">
        <v>7053.68</v>
      </c>
      <c r="E32" s="82">
        <v>88.170999999999992</v>
      </c>
    </row>
    <row r="33" spans="1:5" x14ac:dyDescent="0.25">
      <c r="A33" s="83" t="s">
        <v>96</v>
      </c>
      <c r="B33" s="84" t="s">
        <v>97</v>
      </c>
      <c r="C33" s="81">
        <v>0</v>
      </c>
      <c r="D33" s="81">
        <v>0</v>
      </c>
      <c r="E33" s="82">
        <v>0</v>
      </c>
    </row>
    <row r="34" spans="1:5" x14ac:dyDescent="0.25">
      <c r="A34" s="83" t="s">
        <v>98</v>
      </c>
      <c r="B34" s="84" t="s">
        <v>99</v>
      </c>
      <c r="C34" s="81">
        <v>0</v>
      </c>
      <c r="D34" s="81">
        <v>0</v>
      </c>
      <c r="E34" s="82">
        <v>0</v>
      </c>
    </row>
    <row r="35" spans="1:5" x14ac:dyDescent="0.25">
      <c r="A35" s="83" t="s">
        <v>76</v>
      </c>
      <c r="B35" s="84" t="s">
        <v>77</v>
      </c>
      <c r="C35" s="81">
        <v>0</v>
      </c>
      <c r="D35" s="81">
        <v>7053.68</v>
      </c>
      <c r="E35" s="82">
        <v>0</v>
      </c>
    </row>
    <row r="36" spans="1:5" x14ac:dyDescent="0.25">
      <c r="A36" s="68" t="s">
        <v>100</v>
      </c>
      <c r="B36" s="69" t="s">
        <v>101</v>
      </c>
      <c r="C36" s="69">
        <v>3351296.88</v>
      </c>
      <c r="D36" s="69">
        <v>3263012.27</v>
      </c>
      <c r="E36" s="70">
        <v>97.365658335826097</v>
      </c>
    </row>
    <row r="37" spans="1:5" x14ac:dyDescent="0.25">
      <c r="A37" s="71" t="s">
        <v>102</v>
      </c>
      <c r="B37" s="72" t="s">
        <v>103</v>
      </c>
      <c r="C37" s="72">
        <v>2469444.88</v>
      </c>
      <c r="D37" s="72">
        <v>2448502.9300000002</v>
      </c>
      <c r="E37" s="73">
        <v>99.151957179947274</v>
      </c>
    </row>
    <row r="38" spans="1:5" x14ac:dyDescent="0.25">
      <c r="A38" s="74" t="s">
        <v>92</v>
      </c>
      <c r="B38" s="75" t="s">
        <v>93</v>
      </c>
      <c r="C38" s="75">
        <v>2469444.88</v>
      </c>
      <c r="D38" s="75">
        <v>2448502.9300000002</v>
      </c>
      <c r="E38" s="76">
        <v>99.151957179947274</v>
      </c>
    </row>
    <row r="39" spans="1:5" x14ac:dyDescent="0.25">
      <c r="A39" s="77" t="s">
        <v>104</v>
      </c>
      <c r="B39" s="78" t="s">
        <v>105</v>
      </c>
      <c r="C39" s="78">
        <v>2469444.88</v>
      </c>
      <c r="D39" s="78">
        <v>2448502.9300000002</v>
      </c>
      <c r="E39" s="79">
        <v>99.151957179947274</v>
      </c>
    </row>
    <row r="40" spans="1:5" x14ac:dyDescent="0.25">
      <c r="A40" s="80" t="s">
        <v>106</v>
      </c>
      <c r="B40" s="81" t="s">
        <v>3</v>
      </c>
      <c r="C40" s="81">
        <v>2469444.88</v>
      </c>
      <c r="D40" s="81">
        <v>2448502.9300000002</v>
      </c>
      <c r="E40" s="82">
        <v>99.151957179947274</v>
      </c>
    </row>
    <row r="41" spans="1:5" x14ac:dyDescent="0.25">
      <c r="A41" s="83" t="s">
        <v>107</v>
      </c>
      <c r="B41" s="84" t="s">
        <v>22</v>
      </c>
      <c r="C41" s="81">
        <v>0</v>
      </c>
      <c r="D41" s="81">
        <v>1898660.05</v>
      </c>
      <c r="E41" s="82">
        <v>0</v>
      </c>
    </row>
    <row r="42" spans="1:5" x14ac:dyDescent="0.25">
      <c r="A42" s="83" t="s">
        <v>108</v>
      </c>
      <c r="B42" s="84" t="s">
        <v>109</v>
      </c>
      <c r="C42" s="81">
        <v>0</v>
      </c>
      <c r="D42" s="81">
        <v>20235.79</v>
      </c>
      <c r="E42" s="82">
        <v>0</v>
      </c>
    </row>
    <row r="43" spans="1:5" x14ac:dyDescent="0.25">
      <c r="A43" s="83" t="s">
        <v>110</v>
      </c>
      <c r="B43" s="84" t="s">
        <v>111</v>
      </c>
      <c r="C43" s="81">
        <v>0</v>
      </c>
      <c r="D43" s="81">
        <v>76849.69</v>
      </c>
      <c r="E43" s="82">
        <v>0</v>
      </c>
    </row>
    <row r="44" spans="1:5" x14ac:dyDescent="0.25">
      <c r="A44" s="83" t="s">
        <v>112</v>
      </c>
      <c r="B44" s="84" t="s">
        <v>113</v>
      </c>
      <c r="C44" s="81">
        <v>0</v>
      </c>
      <c r="D44" s="81">
        <v>85486.03</v>
      </c>
      <c r="E44" s="82">
        <v>0</v>
      </c>
    </row>
    <row r="45" spans="1:5" x14ac:dyDescent="0.25">
      <c r="A45" s="83" t="s">
        <v>114</v>
      </c>
      <c r="B45" s="84" t="s">
        <v>115</v>
      </c>
      <c r="C45" s="81">
        <v>0</v>
      </c>
      <c r="D45" s="81">
        <v>325365.26</v>
      </c>
      <c r="E45" s="82">
        <v>0</v>
      </c>
    </row>
    <row r="46" spans="1:5" x14ac:dyDescent="0.25">
      <c r="A46" s="83" t="s">
        <v>116</v>
      </c>
      <c r="B46" s="84" t="s">
        <v>117</v>
      </c>
      <c r="C46" s="81">
        <v>0</v>
      </c>
      <c r="D46" s="81">
        <v>0</v>
      </c>
      <c r="E46" s="82">
        <v>0</v>
      </c>
    </row>
    <row r="47" spans="1:5" x14ac:dyDescent="0.25">
      <c r="A47" s="83" t="s">
        <v>118</v>
      </c>
      <c r="B47" s="84" t="s">
        <v>119</v>
      </c>
      <c r="C47" s="81">
        <v>0</v>
      </c>
      <c r="D47" s="81">
        <v>40934.199999999997</v>
      </c>
      <c r="E47" s="82">
        <v>0</v>
      </c>
    </row>
    <row r="48" spans="1:5" x14ac:dyDescent="0.25">
      <c r="A48" s="83" t="s">
        <v>120</v>
      </c>
      <c r="B48" s="84" t="s">
        <v>121</v>
      </c>
      <c r="C48" s="81">
        <v>0</v>
      </c>
      <c r="D48" s="81">
        <v>952</v>
      </c>
      <c r="E48" s="82">
        <v>0</v>
      </c>
    </row>
    <row r="49" spans="1:5" x14ac:dyDescent="0.25">
      <c r="A49" s="83" t="s">
        <v>122</v>
      </c>
      <c r="B49" s="84" t="s">
        <v>123</v>
      </c>
      <c r="C49" s="81">
        <v>0</v>
      </c>
      <c r="D49" s="81">
        <v>0</v>
      </c>
      <c r="E49" s="82">
        <v>0</v>
      </c>
    </row>
    <row r="50" spans="1:5" x14ac:dyDescent="0.25">
      <c r="A50" s="83" t="s">
        <v>124</v>
      </c>
      <c r="B50" s="84" t="s">
        <v>125</v>
      </c>
      <c r="C50" s="81">
        <v>0</v>
      </c>
      <c r="D50" s="81">
        <v>19.91</v>
      </c>
      <c r="E50" s="82">
        <v>0</v>
      </c>
    </row>
    <row r="51" spans="1:5" x14ac:dyDescent="0.25">
      <c r="A51" s="71" t="s">
        <v>126</v>
      </c>
      <c r="B51" s="72" t="s">
        <v>127</v>
      </c>
      <c r="C51" s="72">
        <v>23265.65</v>
      </c>
      <c r="D51" s="72">
        <v>17075.04</v>
      </c>
      <c r="E51" s="73">
        <v>73.391631009664465</v>
      </c>
    </row>
    <row r="52" spans="1:5" x14ac:dyDescent="0.25">
      <c r="A52" s="74" t="s">
        <v>71</v>
      </c>
      <c r="B52" s="75" t="s">
        <v>72</v>
      </c>
      <c r="C52" s="75">
        <v>17065.650000000001</v>
      </c>
      <c r="D52" s="75">
        <v>17065.650000000001</v>
      </c>
      <c r="E52" s="76">
        <v>100</v>
      </c>
    </row>
    <row r="53" spans="1:5" x14ac:dyDescent="0.25">
      <c r="A53" s="77" t="s">
        <v>80</v>
      </c>
      <c r="B53" s="78" t="s">
        <v>81</v>
      </c>
      <c r="C53" s="78">
        <v>17065.650000000001</v>
      </c>
      <c r="D53" s="78">
        <v>17065.650000000001</v>
      </c>
      <c r="E53" s="79">
        <v>100</v>
      </c>
    </row>
    <row r="54" spans="1:5" x14ac:dyDescent="0.25">
      <c r="A54" s="80" t="s">
        <v>106</v>
      </c>
      <c r="B54" s="81" t="s">
        <v>3</v>
      </c>
      <c r="C54" s="81">
        <v>17065.650000000001</v>
      </c>
      <c r="D54" s="81">
        <v>17065.650000000001</v>
      </c>
      <c r="E54" s="82">
        <v>100</v>
      </c>
    </row>
    <row r="55" spans="1:5" x14ac:dyDescent="0.25">
      <c r="A55" s="83" t="s">
        <v>128</v>
      </c>
      <c r="B55" s="84" t="s">
        <v>129</v>
      </c>
      <c r="C55" s="81">
        <v>0</v>
      </c>
      <c r="D55" s="81">
        <v>4137.1499999999996</v>
      </c>
      <c r="E55" s="82">
        <v>0</v>
      </c>
    </row>
    <row r="56" spans="1:5" x14ac:dyDescent="0.25">
      <c r="A56" s="83" t="s">
        <v>130</v>
      </c>
      <c r="B56" s="84" t="s">
        <v>131</v>
      </c>
      <c r="C56" s="81">
        <v>0</v>
      </c>
      <c r="D56" s="81">
        <v>12928.5</v>
      </c>
      <c r="E56" s="82">
        <v>0</v>
      </c>
    </row>
    <row r="57" spans="1:5" x14ac:dyDescent="0.25">
      <c r="A57" s="74" t="s">
        <v>84</v>
      </c>
      <c r="B57" s="75" t="s">
        <v>85</v>
      </c>
      <c r="C57" s="75">
        <v>5200</v>
      </c>
      <c r="D57" s="75">
        <v>9.39</v>
      </c>
      <c r="E57" s="76">
        <v>0.18057692307692308</v>
      </c>
    </row>
    <row r="58" spans="1:5" x14ac:dyDescent="0.25">
      <c r="A58" s="77" t="s">
        <v>86</v>
      </c>
      <c r="B58" s="78" t="s">
        <v>87</v>
      </c>
      <c r="C58" s="78">
        <v>5200</v>
      </c>
      <c r="D58" s="78">
        <v>9.39</v>
      </c>
      <c r="E58" s="79">
        <v>0.18057692307692308</v>
      </c>
    </row>
    <row r="59" spans="1:5" x14ac:dyDescent="0.25">
      <c r="A59" s="80" t="s">
        <v>106</v>
      </c>
      <c r="B59" s="81" t="s">
        <v>3</v>
      </c>
      <c r="C59" s="81">
        <v>5200</v>
      </c>
      <c r="D59" s="81">
        <v>9.39</v>
      </c>
      <c r="E59" s="82">
        <v>0.18057692307692308</v>
      </c>
    </row>
    <row r="60" spans="1:5" x14ac:dyDescent="0.25">
      <c r="A60" s="83" t="s">
        <v>132</v>
      </c>
      <c r="B60" s="84" t="s">
        <v>133</v>
      </c>
      <c r="C60" s="81">
        <v>0</v>
      </c>
      <c r="D60" s="81">
        <v>9.3800000000000008</v>
      </c>
      <c r="E60" s="82">
        <v>0</v>
      </c>
    </row>
    <row r="61" spans="1:5" x14ac:dyDescent="0.25">
      <c r="A61" s="83" t="s">
        <v>128</v>
      </c>
      <c r="B61" s="84" t="s">
        <v>129</v>
      </c>
      <c r="C61" s="81">
        <v>0</v>
      </c>
      <c r="D61" s="81">
        <v>0</v>
      </c>
      <c r="E61" s="82">
        <v>0</v>
      </c>
    </row>
    <row r="62" spans="1:5" x14ac:dyDescent="0.25">
      <c r="A62" s="83" t="s">
        <v>134</v>
      </c>
      <c r="B62" s="84" t="s">
        <v>135</v>
      </c>
      <c r="C62" s="81">
        <v>0</v>
      </c>
      <c r="D62" s="81">
        <v>0</v>
      </c>
      <c r="E62" s="82">
        <v>0</v>
      </c>
    </row>
    <row r="63" spans="1:5" x14ac:dyDescent="0.25">
      <c r="A63" s="83" t="s">
        <v>130</v>
      </c>
      <c r="B63" s="84" t="s">
        <v>131</v>
      </c>
      <c r="C63" s="81">
        <v>0</v>
      </c>
      <c r="D63" s="81">
        <v>0.01</v>
      </c>
      <c r="E63" s="82">
        <v>0</v>
      </c>
    </row>
    <row r="64" spans="1:5" x14ac:dyDescent="0.25">
      <c r="A64" s="83" t="s">
        <v>136</v>
      </c>
      <c r="B64" s="84" t="s">
        <v>137</v>
      </c>
      <c r="C64" s="81">
        <v>0</v>
      </c>
      <c r="D64" s="81">
        <v>0</v>
      </c>
      <c r="E64" s="82">
        <v>0</v>
      </c>
    </row>
    <row r="65" spans="1:5" x14ac:dyDescent="0.25">
      <c r="A65" s="74" t="s">
        <v>92</v>
      </c>
      <c r="B65" s="75" t="s">
        <v>93</v>
      </c>
      <c r="C65" s="75">
        <v>1000</v>
      </c>
      <c r="D65" s="75">
        <v>0</v>
      </c>
      <c r="E65" s="76">
        <v>0</v>
      </c>
    </row>
    <row r="66" spans="1:5" x14ac:dyDescent="0.25">
      <c r="A66" s="77" t="s">
        <v>138</v>
      </c>
      <c r="B66" s="78" t="s">
        <v>139</v>
      </c>
      <c r="C66" s="78">
        <v>1000</v>
      </c>
      <c r="D66" s="78">
        <v>0</v>
      </c>
      <c r="E66" s="79">
        <v>0</v>
      </c>
    </row>
    <row r="67" spans="1:5" x14ac:dyDescent="0.25">
      <c r="A67" s="80" t="s">
        <v>106</v>
      </c>
      <c r="B67" s="81" t="s">
        <v>3</v>
      </c>
      <c r="C67" s="81">
        <v>1000</v>
      </c>
      <c r="D67" s="81">
        <v>0</v>
      </c>
      <c r="E67" s="82">
        <v>0</v>
      </c>
    </row>
    <row r="68" spans="1:5" x14ac:dyDescent="0.25">
      <c r="A68" s="83" t="s">
        <v>128</v>
      </c>
      <c r="B68" s="84" t="s">
        <v>129</v>
      </c>
      <c r="C68" s="81">
        <v>0</v>
      </c>
      <c r="D68" s="81">
        <v>0</v>
      </c>
      <c r="E68" s="82">
        <v>0</v>
      </c>
    </row>
    <row r="69" spans="1:5" x14ac:dyDescent="0.25">
      <c r="A69" s="71" t="s">
        <v>140</v>
      </c>
      <c r="B69" s="72" t="s">
        <v>141</v>
      </c>
      <c r="C69" s="72">
        <v>600930.35</v>
      </c>
      <c r="D69" s="72">
        <v>555505.31999999995</v>
      </c>
      <c r="E69" s="73">
        <v>92.440882707954415</v>
      </c>
    </row>
    <row r="70" spans="1:5" x14ac:dyDescent="0.25">
      <c r="A70" s="74" t="s">
        <v>71</v>
      </c>
      <c r="B70" s="75" t="s">
        <v>72</v>
      </c>
      <c r="C70" s="75">
        <v>128412.35</v>
      </c>
      <c r="D70" s="75">
        <v>128411.35</v>
      </c>
      <c r="E70" s="76">
        <v>99.999221258702917</v>
      </c>
    </row>
    <row r="71" spans="1:5" x14ac:dyDescent="0.25">
      <c r="A71" s="77" t="s">
        <v>80</v>
      </c>
      <c r="B71" s="78" t="s">
        <v>81</v>
      </c>
      <c r="C71" s="78">
        <v>128412.35</v>
      </c>
      <c r="D71" s="78">
        <v>128411.35</v>
      </c>
      <c r="E71" s="79">
        <v>99.999221258702917</v>
      </c>
    </row>
    <row r="72" spans="1:5" x14ac:dyDescent="0.25">
      <c r="A72" s="80" t="s">
        <v>106</v>
      </c>
      <c r="B72" s="81" t="s">
        <v>3</v>
      </c>
      <c r="C72" s="81">
        <v>128412.35</v>
      </c>
      <c r="D72" s="81">
        <v>128411.35</v>
      </c>
      <c r="E72" s="82">
        <v>99.999221258702917</v>
      </c>
    </row>
    <row r="73" spans="1:5" x14ac:dyDescent="0.25">
      <c r="A73" s="83" t="s">
        <v>142</v>
      </c>
      <c r="B73" s="84" t="s">
        <v>24</v>
      </c>
      <c r="C73" s="81">
        <v>0</v>
      </c>
      <c r="D73" s="81">
        <v>10391.56</v>
      </c>
      <c r="E73" s="82">
        <v>0</v>
      </c>
    </row>
    <row r="74" spans="1:5" x14ac:dyDescent="0.25">
      <c r="A74" s="83" t="s">
        <v>143</v>
      </c>
      <c r="B74" s="84" t="s">
        <v>144</v>
      </c>
      <c r="C74" s="81">
        <v>0</v>
      </c>
      <c r="D74" s="81">
        <v>745</v>
      </c>
      <c r="E74" s="82">
        <v>0</v>
      </c>
    </row>
    <row r="75" spans="1:5" x14ac:dyDescent="0.25">
      <c r="A75" s="83" t="s">
        <v>132</v>
      </c>
      <c r="B75" s="84" t="s">
        <v>133</v>
      </c>
      <c r="C75" s="81">
        <v>0</v>
      </c>
      <c r="D75" s="81">
        <v>26492.58</v>
      </c>
      <c r="E75" s="82">
        <v>0</v>
      </c>
    </row>
    <row r="76" spans="1:5" x14ac:dyDescent="0.25">
      <c r="A76" s="83" t="s">
        <v>145</v>
      </c>
      <c r="B76" s="84" t="s">
        <v>146</v>
      </c>
      <c r="C76" s="81">
        <v>0</v>
      </c>
      <c r="D76" s="81">
        <v>27906.54</v>
      </c>
      <c r="E76" s="82">
        <v>0</v>
      </c>
    </row>
    <row r="77" spans="1:5" x14ac:dyDescent="0.25">
      <c r="A77" s="83" t="s">
        <v>134</v>
      </c>
      <c r="B77" s="84" t="s">
        <v>135</v>
      </c>
      <c r="C77" s="81">
        <v>0</v>
      </c>
      <c r="D77" s="81">
        <v>4523.57</v>
      </c>
      <c r="E77" s="82">
        <v>0</v>
      </c>
    </row>
    <row r="78" spans="1:5" x14ac:dyDescent="0.25">
      <c r="A78" s="83" t="s">
        <v>147</v>
      </c>
      <c r="B78" s="84" t="s">
        <v>148</v>
      </c>
      <c r="C78" s="81">
        <v>0</v>
      </c>
      <c r="D78" s="81">
        <v>632.29999999999995</v>
      </c>
      <c r="E78" s="82">
        <v>0</v>
      </c>
    </row>
    <row r="79" spans="1:5" x14ac:dyDescent="0.25">
      <c r="A79" s="83" t="s">
        <v>149</v>
      </c>
      <c r="B79" s="84" t="s">
        <v>150</v>
      </c>
      <c r="C79" s="81">
        <v>0</v>
      </c>
      <c r="D79" s="81">
        <v>20975.7</v>
      </c>
      <c r="E79" s="82">
        <v>0</v>
      </c>
    </row>
    <row r="80" spans="1:5" x14ac:dyDescent="0.25">
      <c r="A80" s="83" t="s">
        <v>151</v>
      </c>
      <c r="B80" s="84" t="s">
        <v>152</v>
      </c>
      <c r="C80" s="81">
        <v>0</v>
      </c>
      <c r="D80" s="81">
        <v>254.88</v>
      </c>
      <c r="E80" s="82">
        <v>0</v>
      </c>
    </row>
    <row r="81" spans="1:5" x14ac:dyDescent="0.25">
      <c r="A81" s="83" t="s">
        <v>153</v>
      </c>
      <c r="B81" s="84" t="s">
        <v>154</v>
      </c>
      <c r="C81" s="81">
        <v>0</v>
      </c>
      <c r="D81" s="81">
        <v>11015.99</v>
      </c>
      <c r="E81" s="82">
        <v>0</v>
      </c>
    </row>
    <row r="82" spans="1:5" x14ac:dyDescent="0.25">
      <c r="A82" s="83" t="s">
        <v>155</v>
      </c>
      <c r="B82" s="84" t="s">
        <v>156</v>
      </c>
      <c r="C82" s="81">
        <v>0</v>
      </c>
      <c r="D82" s="81">
        <v>4429.5</v>
      </c>
      <c r="E82" s="82">
        <v>0</v>
      </c>
    </row>
    <row r="83" spans="1:5" x14ac:dyDescent="0.25">
      <c r="A83" s="83" t="s">
        <v>157</v>
      </c>
      <c r="B83" s="84" t="s">
        <v>158</v>
      </c>
      <c r="C83" s="81">
        <v>0</v>
      </c>
      <c r="D83" s="81">
        <v>3098.77</v>
      </c>
      <c r="E83" s="82">
        <v>0</v>
      </c>
    </row>
    <row r="84" spans="1:5" x14ac:dyDescent="0.25">
      <c r="A84" s="83" t="s">
        <v>159</v>
      </c>
      <c r="B84" s="84" t="s">
        <v>160</v>
      </c>
      <c r="C84" s="81">
        <v>0</v>
      </c>
      <c r="D84" s="81">
        <v>4287.49</v>
      </c>
      <c r="E84" s="82">
        <v>0</v>
      </c>
    </row>
    <row r="85" spans="1:5" x14ac:dyDescent="0.25">
      <c r="A85" s="83" t="s">
        <v>161</v>
      </c>
      <c r="B85" s="84" t="s">
        <v>162</v>
      </c>
      <c r="C85" s="81">
        <v>0</v>
      </c>
      <c r="D85" s="81">
        <v>6926.31</v>
      </c>
      <c r="E85" s="82">
        <v>0</v>
      </c>
    </row>
    <row r="86" spans="1:5" x14ac:dyDescent="0.25">
      <c r="A86" s="83" t="s">
        <v>136</v>
      </c>
      <c r="B86" s="84" t="s">
        <v>137</v>
      </c>
      <c r="C86" s="81">
        <v>0</v>
      </c>
      <c r="D86" s="81">
        <v>0</v>
      </c>
      <c r="E86" s="82">
        <v>0</v>
      </c>
    </row>
    <row r="87" spans="1:5" x14ac:dyDescent="0.25">
      <c r="A87" s="83" t="s">
        <v>163</v>
      </c>
      <c r="B87" s="84" t="s">
        <v>164</v>
      </c>
      <c r="C87" s="81">
        <v>0</v>
      </c>
      <c r="D87" s="81">
        <v>2820.25</v>
      </c>
      <c r="E87" s="82">
        <v>0</v>
      </c>
    </row>
    <row r="88" spans="1:5" x14ac:dyDescent="0.25">
      <c r="A88" s="83" t="s">
        <v>165</v>
      </c>
      <c r="B88" s="84" t="s">
        <v>166</v>
      </c>
      <c r="C88" s="81">
        <v>0</v>
      </c>
      <c r="D88" s="81">
        <v>1395.83</v>
      </c>
      <c r="E88" s="82">
        <v>0</v>
      </c>
    </row>
    <row r="89" spans="1:5" x14ac:dyDescent="0.25">
      <c r="A89" s="83" t="s">
        <v>167</v>
      </c>
      <c r="B89" s="84" t="s">
        <v>168</v>
      </c>
      <c r="C89" s="81">
        <v>0</v>
      </c>
      <c r="D89" s="81">
        <v>173.09</v>
      </c>
      <c r="E89" s="82">
        <v>0</v>
      </c>
    </row>
    <row r="90" spans="1:5" x14ac:dyDescent="0.25">
      <c r="A90" s="83" t="s">
        <v>120</v>
      </c>
      <c r="B90" s="84" t="s">
        <v>121</v>
      </c>
      <c r="C90" s="81">
        <v>0</v>
      </c>
      <c r="D90" s="81">
        <v>63.18</v>
      </c>
      <c r="E90" s="82">
        <v>0</v>
      </c>
    </row>
    <row r="91" spans="1:5" x14ac:dyDescent="0.25">
      <c r="A91" s="83" t="s">
        <v>169</v>
      </c>
      <c r="B91" s="84" t="s">
        <v>170</v>
      </c>
      <c r="C91" s="81">
        <v>0</v>
      </c>
      <c r="D91" s="81">
        <v>1770.02</v>
      </c>
      <c r="E91" s="82">
        <v>0</v>
      </c>
    </row>
    <row r="92" spans="1:5" x14ac:dyDescent="0.25">
      <c r="A92" s="83" t="s">
        <v>171</v>
      </c>
      <c r="B92" s="84" t="s">
        <v>172</v>
      </c>
      <c r="C92" s="81">
        <v>0</v>
      </c>
      <c r="D92" s="81">
        <v>508.79</v>
      </c>
      <c r="E92" s="82">
        <v>0</v>
      </c>
    </row>
    <row r="93" spans="1:5" x14ac:dyDescent="0.25">
      <c r="A93" s="74" t="s">
        <v>84</v>
      </c>
      <c r="B93" s="75" t="s">
        <v>85</v>
      </c>
      <c r="C93" s="75">
        <v>4700</v>
      </c>
      <c r="D93" s="75">
        <v>2059.86</v>
      </c>
      <c r="E93" s="76">
        <v>43.826808510638301</v>
      </c>
    </row>
    <row r="94" spans="1:5" x14ac:dyDescent="0.25">
      <c r="A94" s="77" t="s">
        <v>86</v>
      </c>
      <c r="B94" s="78" t="s">
        <v>87</v>
      </c>
      <c r="C94" s="78">
        <v>4700</v>
      </c>
      <c r="D94" s="78">
        <v>2059.86</v>
      </c>
      <c r="E94" s="79">
        <v>43.826808510638301</v>
      </c>
    </row>
    <row r="95" spans="1:5" x14ac:dyDescent="0.25">
      <c r="A95" s="80" t="s">
        <v>106</v>
      </c>
      <c r="B95" s="81" t="s">
        <v>3</v>
      </c>
      <c r="C95" s="81">
        <v>4700</v>
      </c>
      <c r="D95" s="81">
        <v>2059.86</v>
      </c>
      <c r="E95" s="82">
        <v>43.826808510638301</v>
      </c>
    </row>
    <row r="96" spans="1:5" x14ac:dyDescent="0.25">
      <c r="A96" s="83" t="s">
        <v>173</v>
      </c>
      <c r="B96" s="84" t="s">
        <v>174</v>
      </c>
      <c r="C96" s="81">
        <v>0</v>
      </c>
      <c r="D96" s="81">
        <v>1303.6600000000001</v>
      </c>
      <c r="E96" s="82">
        <v>0</v>
      </c>
    </row>
    <row r="97" spans="1:5" x14ac:dyDescent="0.25">
      <c r="A97" s="83" t="s">
        <v>159</v>
      </c>
      <c r="B97" s="84" t="s">
        <v>160</v>
      </c>
      <c r="C97" s="81">
        <v>0</v>
      </c>
      <c r="D97" s="81">
        <v>0</v>
      </c>
      <c r="E97" s="82">
        <v>0</v>
      </c>
    </row>
    <row r="98" spans="1:5" x14ac:dyDescent="0.25">
      <c r="A98" s="83" t="s">
        <v>161</v>
      </c>
      <c r="B98" s="84" t="s">
        <v>162</v>
      </c>
      <c r="C98" s="81">
        <v>0</v>
      </c>
      <c r="D98" s="81">
        <v>728.94</v>
      </c>
      <c r="E98" s="82">
        <v>0</v>
      </c>
    </row>
    <row r="99" spans="1:5" x14ac:dyDescent="0.25">
      <c r="A99" s="83" t="s">
        <v>165</v>
      </c>
      <c r="B99" s="84" t="s">
        <v>166</v>
      </c>
      <c r="C99" s="81">
        <v>0</v>
      </c>
      <c r="D99" s="81">
        <v>25</v>
      </c>
      <c r="E99" s="82">
        <v>0</v>
      </c>
    </row>
    <row r="100" spans="1:5" x14ac:dyDescent="0.25">
      <c r="A100" s="83" t="s">
        <v>120</v>
      </c>
      <c r="B100" s="84" t="s">
        <v>121</v>
      </c>
      <c r="C100" s="81">
        <v>0</v>
      </c>
      <c r="D100" s="81">
        <v>0</v>
      </c>
      <c r="E100" s="82">
        <v>0</v>
      </c>
    </row>
    <row r="101" spans="1:5" x14ac:dyDescent="0.25">
      <c r="A101" s="83" t="s">
        <v>169</v>
      </c>
      <c r="B101" s="84" t="s">
        <v>170</v>
      </c>
      <c r="C101" s="81">
        <v>0</v>
      </c>
      <c r="D101" s="81">
        <v>2.2599999999999998</v>
      </c>
      <c r="E101" s="82">
        <v>0</v>
      </c>
    </row>
    <row r="102" spans="1:5" x14ac:dyDescent="0.25">
      <c r="A102" s="83" t="s">
        <v>175</v>
      </c>
      <c r="B102" s="84" t="s">
        <v>176</v>
      </c>
      <c r="C102" s="81">
        <v>0</v>
      </c>
      <c r="D102" s="81">
        <v>0</v>
      </c>
      <c r="E102" s="82">
        <v>0</v>
      </c>
    </row>
    <row r="103" spans="1:5" x14ac:dyDescent="0.25">
      <c r="A103" s="74" t="s">
        <v>177</v>
      </c>
      <c r="B103" s="75" t="s">
        <v>178</v>
      </c>
      <c r="C103" s="75">
        <v>30400</v>
      </c>
      <c r="D103" s="75">
        <v>25712.27</v>
      </c>
      <c r="E103" s="76">
        <v>84.57983552631579</v>
      </c>
    </row>
    <row r="104" spans="1:5" x14ac:dyDescent="0.25">
      <c r="A104" s="77" t="s">
        <v>179</v>
      </c>
      <c r="B104" s="78" t="s">
        <v>178</v>
      </c>
      <c r="C104" s="78">
        <v>30400</v>
      </c>
      <c r="D104" s="78">
        <v>25712.27</v>
      </c>
      <c r="E104" s="79">
        <v>84.57983552631579</v>
      </c>
    </row>
    <row r="105" spans="1:5" x14ac:dyDescent="0.25">
      <c r="A105" s="80" t="s">
        <v>106</v>
      </c>
      <c r="B105" s="81" t="s">
        <v>3</v>
      </c>
      <c r="C105" s="81">
        <v>30400</v>
      </c>
      <c r="D105" s="81">
        <v>25712.27</v>
      </c>
      <c r="E105" s="82">
        <v>84.57983552631579</v>
      </c>
    </row>
    <row r="106" spans="1:5" x14ac:dyDescent="0.25">
      <c r="A106" s="83" t="s">
        <v>130</v>
      </c>
      <c r="B106" s="84" t="s">
        <v>131</v>
      </c>
      <c r="C106" s="81">
        <v>0</v>
      </c>
      <c r="D106" s="81">
        <v>4251.24</v>
      </c>
      <c r="E106" s="82">
        <v>0</v>
      </c>
    </row>
    <row r="107" spans="1:5" x14ac:dyDescent="0.25">
      <c r="A107" s="83" t="s">
        <v>136</v>
      </c>
      <c r="B107" s="84" t="s">
        <v>137</v>
      </c>
      <c r="C107" s="81">
        <v>0</v>
      </c>
      <c r="D107" s="81">
        <v>20061.03</v>
      </c>
      <c r="E107" s="82">
        <v>0</v>
      </c>
    </row>
    <row r="108" spans="1:5" x14ac:dyDescent="0.25">
      <c r="A108" s="83" t="s">
        <v>169</v>
      </c>
      <c r="B108" s="84" t="s">
        <v>170</v>
      </c>
      <c r="C108" s="81">
        <v>0</v>
      </c>
      <c r="D108" s="81">
        <v>1400</v>
      </c>
      <c r="E108" s="82">
        <v>0</v>
      </c>
    </row>
    <row r="109" spans="1:5" x14ac:dyDescent="0.25">
      <c r="A109" s="74" t="s">
        <v>92</v>
      </c>
      <c r="B109" s="75" t="s">
        <v>93</v>
      </c>
      <c r="C109" s="75">
        <v>435818</v>
      </c>
      <c r="D109" s="75">
        <v>398821.84</v>
      </c>
      <c r="E109" s="76">
        <v>91.511098669628154</v>
      </c>
    </row>
    <row r="110" spans="1:5" x14ac:dyDescent="0.25">
      <c r="A110" s="77" t="s">
        <v>104</v>
      </c>
      <c r="B110" s="78" t="s">
        <v>105</v>
      </c>
      <c r="C110" s="78">
        <v>423618</v>
      </c>
      <c r="D110" s="78">
        <v>392729.71</v>
      </c>
      <c r="E110" s="79">
        <v>92.708456675589801</v>
      </c>
    </row>
    <row r="111" spans="1:5" x14ac:dyDescent="0.25">
      <c r="A111" s="80" t="s">
        <v>106</v>
      </c>
      <c r="B111" s="81" t="s">
        <v>3</v>
      </c>
      <c r="C111" s="81">
        <v>423618</v>
      </c>
      <c r="D111" s="81">
        <v>392729.71</v>
      </c>
      <c r="E111" s="82">
        <v>92.708456675589801</v>
      </c>
    </row>
    <row r="112" spans="1:5" x14ac:dyDescent="0.25">
      <c r="A112" s="83" t="s">
        <v>132</v>
      </c>
      <c r="B112" s="84" t="s">
        <v>133</v>
      </c>
      <c r="C112" s="81">
        <v>0</v>
      </c>
      <c r="D112" s="81">
        <v>2233.94</v>
      </c>
      <c r="E112" s="82">
        <v>0</v>
      </c>
    </row>
    <row r="113" spans="1:5" x14ac:dyDescent="0.25">
      <c r="A113" s="83" t="s">
        <v>173</v>
      </c>
      <c r="B113" s="84" t="s">
        <v>174</v>
      </c>
      <c r="C113" s="81">
        <v>0</v>
      </c>
      <c r="D113" s="81">
        <v>411.07</v>
      </c>
      <c r="E113" s="82">
        <v>0</v>
      </c>
    </row>
    <row r="114" spans="1:5" x14ac:dyDescent="0.25">
      <c r="A114" s="83" t="s">
        <v>134</v>
      </c>
      <c r="B114" s="84" t="s">
        <v>135</v>
      </c>
      <c r="C114" s="81">
        <v>0</v>
      </c>
      <c r="D114" s="81">
        <v>571.20000000000005</v>
      </c>
      <c r="E114" s="82">
        <v>0</v>
      </c>
    </row>
    <row r="115" spans="1:5" x14ac:dyDescent="0.25">
      <c r="A115" s="83" t="s">
        <v>149</v>
      </c>
      <c r="B115" s="84" t="s">
        <v>150</v>
      </c>
      <c r="C115" s="81">
        <v>0</v>
      </c>
      <c r="D115" s="81">
        <v>246252.62</v>
      </c>
      <c r="E115" s="82">
        <v>0</v>
      </c>
    </row>
    <row r="116" spans="1:5" x14ac:dyDescent="0.25">
      <c r="A116" s="83" t="s">
        <v>157</v>
      </c>
      <c r="B116" s="84" t="s">
        <v>158</v>
      </c>
      <c r="C116" s="81">
        <v>0</v>
      </c>
      <c r="D116" s="81">
        <v>2239.25</v>
      </c>
      <c r="E116" s="82">
        <v>0</v>
      </c>
    </row>
    <row r="117" spans="1:5" x14ac:dyDescent="0.25">
      <c r="A117" s="83" t="s">
        <v>161</v>
      </c>
      <c r="B117" s="84" t="s">
        <v>162</v>
      </c>
      <c r="C117" s="81">
        <v>0</v>
      </c>
      <c r="D117" s="81">
        <v>0</v>
      </c>
      <c r="E117" s="82">
        <v>0</v>
      </c>
    </row>
    <row r="118" spans="1:5" x14ac:dyDescent="0.25">
      <c r="A118" s="83" t="s">
        <v>120</v>
      </c>
      <c r="B118" s="84" t="s">
        <v>121</v>
      </c>
      <c r="C118" s="81">
        <v>0</v>
      </c>
      <c r="D118" s="81">
        <v>0</v>
      </c>
      <c r="E118" s="82">
        <v>0</v>
      </c>
    </row>
    <row r="119" spans="1:5" x14ac:dyDescent="0.25">
      <c r="A119" s="83" t="s">
        <v>169</v>
      </c>
      <c r="B119" s="84" t="s">
        <v>170</v>
      </c>
      <c r="C119" s="81">
        <v>0</v>
      </c>
      <c r="D119" s="81">
        <v>0</v>
      </c>
      <c r="E119" s="82">
        <v>0</v>
      </c>
    </row>
    <row r="120" spans="1:5" x14ac:dyDescent="0.25">
      <c r="A120" s="83" t="s">
        <v>175</v>
      </c>
      <c r="B120" s="84" t="s">
        <v>176</v>
      </c>
      <c r="C120" s="81">
        <v>0</v>
      </c>
      <c r="D120" s="81">
        <v>141021.63</v>
      </c>
      <c r="E120" s="82">
        <v>0</v>
      </c>
    </row>
    <row r="121" spans="1:5" x14ac:dyDescent="0.25">
      <c r="A121" s="83" t="s">
        <v>180</v>
      </c>
      <c r="B121" s="84" t="s">
        <v>181</v>
      </c>
      <c r="C121" s="81">
        <v>0</v>
      </c>
      <c r="D121" s="81">
        <v>0</v>
      </c>
      <c r="E121" s="82">
        <v>0</v>
      </c>
    </row>
    <row r="122" spans="1:5" x14ac:dyDescent="0.25">
      <c r="A122" s="77" t="s">
        <v>138</v>
      </c>
      <c r="B122" s="78" t="s">
        <v>139</v>
      </c>
      <c r="C122" s="78">
        <v>7600</v>
      </c>
      <c r="D122" s="78">
        <v>5568.66</v>
      </c>
      <c r="E122" s="79">
        <v>73.271842105263147</v>
      </c>
    </row>
    <row r="123" spans="1:5" x14ac:dyDescent="0.25">
      <c r="A123" s="80" t="s">
        <v>106</v>
      </c>
      <c r="B123" s="81" t="s">
        <v>3</v>
      </c>
      <c r="C123" s="81">
        <v>7600</v>
      </c>
      <c r="D123" s="81">
        <v>5568.66</v>
      </c>
      <c r="E123" s="82">
        <v>73.271842105263147</v>
      </c>
    </row>
    <row r="124" spans="1:5" x14ac:dyDescent="0.25">
      <c r="A124" s="83" t="s">
        <v>132</v>
      </c>
      <c r="B124" s="84" t="s">
        <v>133</v>
      </c>
      <c r="C124" s="81">
        <v>0</v>
      </c>
      <c r="D124" s="81">
        <v>2398.2399999999998</v>
      </c>
      <c r="E124" s="82">
        <v>0</v>
      </c>
    </row>
    <row r="125" spans="1:5" x14ac:dyDescent="0.25">
      <c r="A125" s="83" t="s">
        <v>173</v>
      </c>
      <c r="B125" s="84" t="s">
        <v>174</v>
      </c>
      <c r="C125" s="81">
        <v>0</v>
      </c>
      <c r="D125" s="81">
        <v>2675.43</v>
      </c>
      <c r="E125" s="82">
        <v>0</v>
      </c>
    </row>
    <row r="126" spans="1:5" x14ac:dyDescent="0.25">
      <c r="A126" s="83" t="s">
        <v>134</v>
      </c>
      <c r="B126" s="84" t="s">
        <v>135</v>
      </c>
      <c r="C126" s="81">
        <v>0</v>
      </c>
      <c r="D126" s="81">
        <v>0</v>
      </c>
      <c r="E126" s="82">
        <v>0</v>
      </c>
    </row>
    <row r="127" spans="1:5" x14ac:dyDescent="0.25">
      <c r="A127" s="83" t="s">
        <v>182</v>
      </c>
      <c r="B127" s="84" t="s">
        <v>183</v>
      </c>
      <c r="C127" s="81">
        <v>0</v>
      </c>
      <c r="D127" s="81">
        <v>0</v>
      </c>
      <c r="E127" s="82">
        <v>0</v>
      </c>
    </row>
    <row r="128" spans="1:5" x14ac:dyDescent="0.25">
      <c r="A128" s="83" t="s">
        <v>165</v>
      </c>
      <c r="B128" s="84" t="s">
        <v>166</v>
      </c>
      <c r="C128" s="81">
        <v>0</v>
      </c>
      <c r="D128" s="81">
        <v>0</v>
      </c>
      <c r="E128" s="82">
        <v>0</v>
      </c>
    </row>
    <row r="129" spans="1:5" x14ac:dyDescent="0.25">
      <c r="A129" s="83" t="s">
        <v>175</v>
      </c>
      <c r="B129" s="84" t="s">
        <v>176</v>
      </c>
      <c r="C129" s="81">
        <v>0</v>
      </c>
      <c r="D129" s="81">
        <v>494.99</v>
      </c>
      <c r="E129" s="82">
        <v>0</v>
      </c>
    </row>
    <row r="130" spans="1:5" x14ac:dyDescent="0.25">
      <c r="A130" s="77" t="s">
        <v>184</v>
      </c>
      <c r="B130" s="78" t="s">
        <v>93</v>
      </c>
      <c r="C130" s="78">
        <v>3600</v>
      </c>
      <c r="D130" s="78">
        <v>523.47</v>
      </c>
      <c r="E130" s="79">
        <v>14.540833333333333</v>
      </c>
    </row>
    <row r="131" spans="1:5" x14ac:dyDescent="0.25">
      <c r="A131" s="80" t="s">
        <v>106</v>
      </c>
      <c r="B131" s="81" t="s">
        <v>3</v>
      </c>
      <c r="C131" s="81">
        <v>3600</v>
      </c>
      <c r="D131" s="81">
        <v>523.47</v>
      </c>
      <c r="E131" s="82">
        <v>14.540833333333333</v>
      </c>
    </row>
    <row r="132" spans="1:5" x14ac:dyDescent="0.25">
      <c r="A132" s="83" t="s">
        <v>142</v>
      </c>
      <c r="B132" s="84" t="s">
        <v>24</v>
      </c>
      <c r="C132" s="81">
        <v>0</v>
      </c>
      <c r="D132" s="81">
        <v>339</v>
      </c>
      <c r="E132" s="82">
        <v>0</v>
      </c>
    </row>
    <row r="133" spans="1:5" x14ac:dyDescent="0.25">
      <c r="A133" s="83" t="s">
        <v>161</v>
      </c>
      <c r="B133" s="84" t="s">
        <v>162</v>
      </c>
      <c r="C133" s="81">
        <v>0</v>
      </c>
      <c r="D133" s="81">
        <v>0</v>
      </c>
      <c r="E133" s="82">
        <v>0</v>
      </c>
    </row>
    <row r="134" spans="1:5" x14ac:dyDescent="0.25">
      <c r="A134" s="83" t="s">
        <v>165</v>
      </c>
      <c r="B134" s="84" t="s">
        <v>166</v>
      </c>
      <c r="C134" s="81">
        <v>0</v>
      </c>
      <c r="D134" s="81">
        <v>184.47</v>
      </c>
      <c r="E134" s="82">
        <v>0</v>
      </c>
    </row>
    <row r="135" spans="1:5" x14ac:dyDescent="0.25">
      <c r="A135" s="83" t="s">
        <v>169</v>
      </c>
      <c r="B135" s="84" t="s">
        <v>170</v>
      </c>
      <c r="C135" s="81">
        <v>0</v>
      </c>
      <c r="D135" s="81">
        <v>0</v>
      </c>
      <c r="E135" s="82">
        <v>0</v>
      </c>
    </row>
    <row r="136" spans="1:5" x14ac:dyDescent="0.25">
      <c r="A136" s="77" t="s">
        <v>185</v>
      </c>
      <c r="B136" s="78" t="s">
        <v>186</v>
      </c>
      <c r="C136" s="78">
        <v>1000</v>
      </c>
      <c r="D136" s="78">
        <v>0</v>
      </c>
      <c r="E136" s="79">
        <v>0</v>
      </c>
    </row>
    <row r="137" spans="1:5" x14ac:dyDescent="0.25">
      <c r="A137" s="80" t="s">
        <v>106</v>
      </c>
      <c r="B137" s="81" t="s">
        <v>3</v>
      </c>
      <c r="C137" s="81">
        <v>1000</v>
      </c>
      <c r="D137" s="81">
        <v>0</v>
      </c>
      <c r="E137" s="82">
        <v>0</v>
      </c>
    </row>
    <row r="138" spans="1:5" x14ac:dyDescent="0.25">
      <c r="A138" s="83" t="s">
        <v>142</v>
      </c>
      <c r="B138" s="84" t="s">
        <v>24</v>
      </c>
      <c r="C138" s="81">
        <v>0</v>
      </c>
      <c r="D138" s="81">
        <v>0</v>
      </c>
      <c r="E138" s="82">
        <v>0</v>
      </c>
    </row>
    <row r="139" spans="1:5" x14ac:dyDescent="0.25">
      <c r="A139" s="74" t="s">
        <v>187</v>
      </c>
      <c r="B139" s="75" t="s">
        <v>188</v>
      </c>
      <c r="C139" s="75">
        <v>1600</v>
      </c>
      <c r="D139" s="75">
        <v>500</v>
      </c>
      <c r="E139" s="76">
        <v>31.25</v>
      </c>
    </row>
    <row r="140" spans="1:5" x14ac:dyDescent="0.25">
      <c r="A140" s="77" t="s">
        <v>189</v>
      </c>
      <c r="B140" s="78" t="s">
        <v>188</v>
      </c>
      <c r="C140" s="78">
        <v>1600</v>
      </c>
      <c r="D140" s="78">
        <v>500</v>
      </c>
      <c r="E140" s="79">
        <v>31.25</v>
      </c>
    </row>
    <row r="141" spans="1:5" x14ac:dyDescent="0.25">
      <c r="A141" s="80" t="s">
        <v>106</v>
      </c>
      <c r="B141" s="81" t="s">
        <v>3</v>
      </c>
      <c r="C141" s="81">
        <v>1600</v>
      </c>
      <c r="D141" s="81">
        <v>500</v>
      </c>
      <c r="E141" s="82">
        <v>31.25</v>
      </c>
    </row>
    <row r="142" spans="1:5" x14ac:dyDescent="0.25">
      <c r="A142" s="83" t="s">
        <v>142</v>
      </c>
      <c r="B142" s="84" t="s">
        <v>24</v>
      </c>
      <c r="C142" s="81">
        <v>0</v>
      </c>
      <c r="D142" s="81">
        <v>0</v>
      </c>
      <c r="E142" s="82">
        <v>0</v>
      </c>
    </row>
    <row r="143" spans="1:5" x14ac:dyDescent="0.25">
      <c r="A143" s="83" t="s">
        <v>143</v>
      </c>
      <c r="B143" s="84" t="s">
        <v>144</v>
      </c>
      <c r="C143" s="81">
        <v>0</v>
      </c>
      <c r="D143" s="81">
        <v>500</v>
      </c>
      <c r="E143" s="82">
        <v>0</v>
      </c>
    </row>
    <row r="144" spans="1:5" x14ac:dyDescent="0.25">
      <c r="A144" s="83" t="s">
        <v>132</v>
      </c>
      <c r="B144" s="84" t="s">
        <v>133</v>
      </c>
      <c r="C144" s="81">
        <v>0</v>
      </c>
      <c r="D144" s="81">
        <v>0</v>
      </c>
      <c r="E144" s="82">
        <v>0</v>
      </c>
    </row>
    <row r="145" spans="1:5" x14ac:dyDescent="0.25">
      <c r="A145" s="83" t="s">
        <v>161</v>
      </c>
      <c r="B145" s="84" t="s">
        <v>162</v>
      </c>
      <c r="C145" s="81">
        <v>0</v>
      </c>
      <c r="D145" s="81">
        <v>0</v>
      </c>
      <c r="E145" s="82">
        <v>0</v>
      </c>
    </row>
    <row r="146" spans="1:5" x14ac:dyDescent="0.25">
      <c r="A146" s="83" t="s">
        <v>165</v>
      </c>
      <c r="B146" s="84" t="s">
        <v>166</v>
      </c>
      <c r="C146" s="81">
        <v>0</v>
      </c>
      <c r="D146" s="81">
        <v>0</v>
      </c>
      <c r="E146" s="82">
        <v>0</v>
      </c>
    </row>
    <row r="147" spans="1:5" x14ac:dyDescent="0.25">
      <c r="A147" s="83" t="s">
        <v>169</v>
      </c>
      <c r="B147" s="84" t="s">
        <v>170</v>
      </c>
      <c r="C147" s="81">
        <v>0</v>
      </c>
      <c r="D147" s="81">
        <v>0</v>
      </c>
      <c r="E147" s="82">
        <v>0</v>
      </c>
    </row>
    <row r="148" spans="1:5" x14ac:dyDescent="0.25">
      <c r="A148" s="83" t="s">
        <v>175</v>
      </c>
      <c r="B148" s="84" t="s">
        <v>176</v>
      </c>
      <c r="C148" s="81">
        <v>0</v>
      </c>
      <c r="D148" s="81">
        <v>0</v>
      </c>
      <c r="E148" s="82">
        <v>0</v>
      </c>
    </row>
    <row r="149" spans="1:5" x14ac:dyDescent="0.25">
      <c r="A149" s="83" t="s">
        <v>180</v>
      </c>
      <c r="B149" s="84" t="s">
        <v>181</v>
      </c>
      <c r="C149" s="81">
        <v>0</v>
      </c>
      <c r="D149" s="81">
        <v>0</v>
      </c>
      <c r="E149" s="82">
        <v>0</v>
      </c>
    </row>
    <row r="150" spans="1:5" x14ac:dyDescent="0.25">
      <c r="A150" s="71" t="s">
        <v>190</v>
      </c>
      <c r="B150" s="72" t="s">
        <v>191</v>
      </c>
      <c r="C150" s="72">
        <v>244</v>
      </c>
      <c r="D150" s="72">
        <v>244</v>
      </c>
      <c r="E150" s="73">
        <v>100</v>
      </c>
    </row>
    <row r="151" spans="1:5" x14ac:dyDescent="0.25">
      <c r="A151" s="74" t="s">
        <v>92</v>
      </c>
      <c r="B151" s="75" t="s">
        <v>93</v>
      </c>
      <c r="C151" s="75">
        <v>244</v>
      </c>
      <c r="D151" s="75">
        <v>244</v>
      </c>
      <c r="E151" s="76">
        <v>100</v>
      </c>
    </row>
    <row r="152" spans="1:5" x14ac:dyDescent="0.25">
      <c r="A152" s="77" t="s">
        <v>104</v>
      </c>
      <c r="B152" s="78" t="s">
        <v>105</v>
      </c>
      <c r="C152" s="78">
        <v>244</v>
      </c>
      <c r="D152" s="78">
        <v>244</v>
      </c>
      <c r="E152" s="79">
        <v>100</v>
      </c>
    </row>
    <row r="153" spans="1:5" x14ac:dyDescent="0.25">
      <c r="A153" s="80" t="s">
        <v>106</v>
      </c>
      <c r="B153" s="81" t="s">
        <v>3</v>
      </c>
      <c r="C153" s="81">
        <v>244</v>
      </c>
      <c r="D153" s="81">
        <v>244</v>
      </c>
      <c r="E153" s="82">
        <v>100</v>
      </c>
    </row>
    <row r="154" spans="1:5" x14ac:dyDescent="0.25">
      <c r="A154" s="83" t="s">
        <v>173</v>
      </c>
      <c r="B154" s="84" t="s">
        <v>174</v>
      </c>
      <c r="C154" s="81">
        <v>0</v>
      </c>
      <c r="D154" s="81">
        <v>244</v>
      </c>
      <c r="E154" s="82">
        <v>0</v>
      </c>
    </row>
    <row r="155" spans="1:5" x14ac:dyDescent="0.25">
      <c r="A155" s="71" t="s">
        <v>192</v>
      </c>
      <c r="B155" s="72" t="s">
        <v>193</v>
      </c>
      <c r="C155" s="72">
        <v>3612</v>
      </c>
      <c r="D155" s="72">
        <v>3607.83</v>
      </c>
      <c r="E155" s="73">
        <v>99.884551495016609</v>
      </c>
    </row>
    <row r="156" spans="1:5" x14ac:dyDescent="0.25">
      <c r="A156" s="74" t="s">
        <v>92</v>
      </c>
      <c r="B156" s="75" t="s">
        <v>93</v>
      </c>
      <c r="C156" s="75">
        <v>3612</v>
      </c>
      <c r="D156" s="75">
        <v>3607.83</v>
      </c>
      <c r="E156" s="76">
        <v>99.884551495016609</v>
      </c>
    </row>
    <row r="157" spans="1:5" x14ac:dyDescent="0.25">
      <c r="A157" s="77" t="s">
        <v>104</v>
      </c>
      <c r="B157" s="78" t="s">
        <v>105</v>
      </c>
      <c r="C157" s="78">
        <v>172</v>
      </c>
      <c r="D157" s="78">
        <v>171.8</v>
      </c>
      <c r="E157" s="79">
        <v>99.88372093023257</v>
      </c>
    </row>
    <row r="158" spans="1:5" x14ac:dyDescent="0.25">
      <c r="A158" s="80" t="s">
        <v>106</v>
      </c>
      <c r="B158" s="81" t="s">
        <v>3</v>
      </c>
      <c r="C158" s="81">
        <v>172</v>
      </c>
      <c r="D158" s="81">
        <v>171.8</v>
      </c>
      <c r="E158" s="82">
        <v>99.88372093023257</v>
      </c>
    </row>
    <row r="159" spans="1:5" x14ac:dyDescent="0.25">
      <c r="A159" s="83" t="s">
        <v>173</v>
      </c>
      <c r="B159" s="84" t="s">
        <v>174</v>
      </c>
      <c r="C159" s="81">
        <v>0</v>
      </c>
      <c r="D159" s="81">
        <v>171.8</v>
      </c>
      <c r="E159" s="82">
        <v>0</v>
      </c>
    </row>
    <row r="160" spans="1:5" x14ac:dyDescent="0.25">
      <c r="A160" s="77" t="s">
        <v>185</v>
      </c>
      <c r="B160" s="78" t="s">
        <v>186</v>
      </c>
      <c r="C160" s="78">
        <v>3440</v>
      </c>
      <c r="D160" s="78">
        <v>3436.03</v>
      </c>
      <c r="E160" s="79">
        <v>99.884593023255817</v>
      </c>
    </row>
    <row r="161" spans="1:5" x14ac:dyDescent="0.25">
      <c r="A161" s="80" t="s">
        <v>106</v>
      </c>
      <c r="B161" s="81" t="s">
        <v>3</v>
      </c>
      <c r="C161" s="81">
        <v>3440</v>
      </c>
      <c r="D161" s="81">
        <v>3436.03</v>
      </c>
      <c r="E161" s="82">
        <v>99.884593023255817</v>
      </c>
    </row>
    <row r="162" spans="1:5" x14ac:dyDescent="0.25">
      <c r="A162" s="83" t="s">
        <v>173</v>
      </c>
      <c r="B162" s="84" t="s">
        <v>174</v>
      </c>
      <c r="C162" s="81">
        <v>0</v>
      </c>
      <c r="D162" s="81">
        <v>3436.03</v>
      </c>
      <c r="E162" s="82">
        <v>0</v>
      </c>
    </row>
    <row r="163" spans="1:5" x14ac:dyDescent="0.25">
      <c r="A163" s="71" t="s">
        <v>194</v>
      </c>
      <c r="B163" s="72" t="s">
        <v>195</v>
      </c>
      <c r="C163" s="72">
        <v>144215</v>
      </c>
      <c r="D163" s="72">
        <v>137235.39000000001</v>
      </c>
      <c r="E163" s="73">
        <v>95.160274590021857</v>
      </c>
    </row>
    <row r="164" spans="1:5" x14ac:dyDescent="0.25">
      <c r="A164" s="74" t="s">
        <v>71</v>
      </c>
      <c r="B164" s="75" t="s">
        <v>72</v>
      </c>
      <c r="C164" s="75">
        <v>10440</v>
      </c>
      <c r="D164" s="75">
        <v>9983.81</v>
      </c>
      <c r="E164" s="76">
        <v>95.630363984674332</v>
      </c>
    </row>
    <row r="165" spans="1:5" x14ac:dyDescent="0.25">
      <c r="A165" s="77" t="s">
        <v>73</v>
      </c>
      <c r="B165" s="78" t="s">
        <v>74</v>
      </c>
      <c r="C165" s="78">
        <v>10440</v>
      </c>
      <c r="D165" s="78">
        <v>9983.81</v>
      </c>
      <c r="E165" s="79">
        <v>95.630363984674332</v>
      </c>
    </row>
    <row r="166" spans="1:5" x14ac:dyDescent="0.25">
      <c r="A166" s="80" t="s">
        <v>106</v>
      </c>
      <c r="B166" s="81" t="s">
        <v>3</v>
      </c>
      <c r="C166" s="81">
        <v>10440</v>
      </c>
      <c r="D166" s="81">
        <v>9983.81</v>
      </c>
      <c r="E166" s="82">
        <v>95.630363984674332</v>
      </c>
    </row>
    <row r="167" spans="1:5" x14ac:dyDescent="0.25">
      <c r="A167" s="83" t="s">
        <v>107</v>
      </c>
      <c r="B167" s="84" t="s">
        <v>22</v>
      </c>
      <c r="C167" s="81">
        <v>0</v>
      </c>
      <c r="D167" s="81">
        <v>6948.19</v>
      </c>
      <c r="E167" s="82">
        <v>0</v>
      </c>
    </row>
    <row r="168" spans="1:5" x14ac:dyDescent="0.25">
      <c r="A168" s="83" t="s">
        <v>112</v>
      </c>
      <c r="B168" s="84" t="s">
        <v>113</v>
      </c>
      <c r="C168" s="81">
        <v>0</v>
      </c>
      <c r="D168" s="81">
        <v>1500.66</v>
      </c>
      <c r="E168" s="82">
        <v>0</v>
      </c>
    </row>
    <row r="169" spans="1:5" x14ac:dyDescent="0.25">
      <c r="A169" s="83" t="s">
        <v>114</v>
      </c>
      <c r="B169" s="84" t="s">
        <v>115</v>
      </c>
      <c r="C169" s="81">
        <v>0</v>
      </c>
      <c r="D169" s="81">
        <v>1146.52</v>
      </c>
      <c r="E169" s="82">
        <v>0</v>
      </c>
    </row>
    <row r="170" spans="1:5" x14ac:dyDescent="0.25">
      <c r="A170" s="83" t="s">
        <v>118</v>
      </c>
      <c r="B170" s="84" t="s">
        <v>119</v>
      </c>
      <c r="C170" s="81">
        <v>0</v>
      </c>
      <c r="D170" s="81">
        <v>388.44</v>
      </c>
      <c r="E170" s="82">
        <v>0</v>
      </c>
    </row>
    <row r="171" spans="1:5" x14ac:dyDescent="0.25">
      <c r="A171" s="74" t="s">
        <v>92</v>
      </c>
      <c r="B171" s="75" t="s">
        <v>93</v>
      </c>
      <c r="C171" s="75">
        <v>133775</v>
      </c>
      <c r="D171" s="75">
        <v>127251.58</v>
      </c>
      <c r="E171" s="76">
        <v>95.123588114371145</v>
      </c>
    </row>
    <row r="172" spans="1:5" x14ac:dyDescent="0.25">
      <c r="A172" s="77" t="s">
        <v>104</v>
      </c>
      <c r="B172" s="78" t="s">
        <v>105</v>
      </c>
      <c r="C172" s="78">
        <v>39190</v>
      </c>
      <c r="D172" s="78">
        <v>35772.400000000001</v>
      </c>
      <c r="E172" s="79">
        <v>91.279408012248027</v>
      </c>
    </row>
    <row r="173" spans="1:5" x14ac:dyDescent="0.25">
      <c r="A173" s="80" t="s">
        <v>106</v>
      </c>
      <c r="B173" s="81" t="s">
        <v>3</v>
      </c>
      <c r="C173" s="81">
        <v>39190</v>
      </c>
      <c r="D173" s="81">
        <v>35772.400000000001</v>
      </c>
      <c r="E173" s="82">
        <v>91.279408012248027</v>
      </c>
    </row>
    <row r="174" spans="1:5" x14ac:dyDescent="0.25">
      <c r="A174" s="83" t="s">
        <v>107</v>
      </c>
      <c r="B174" s="84" t="s">
        <v>22</v>
      </c>
      <c r="C174" s="81">
        <v>0</v>
      </c>
      <c r="D174" s="81">
        <v>21890.63</v>
      </c>
      <c r="E174" s="82">
        <v>0</v>
      </c>
    </row>
    <row r="175" spans="1:5" x14ac:dyDescent="0.25">
      <c r="A175" s="83" t="s">
        <v>112</v>
      </c>
      <c r="B175" s="84" t="s">
        <v>113</v>
      </c>
      <c r="C175" s="81">
        <v>0</v>
      </c>
      <c r="D175" s="81">
        <v>9024.7999999999993</v>
      </c>
      <c r="E175" s="82">
        <v>0</v>
      </c>
    </row>
    <row r="176" spans="1:5" x14ac:dyDescent="0.25">
      <c r="A176" s="83" t="s">
        <v>114</v>
      </c>
      <c r="B176" s="84" t="s">
        <v>115</v>
      </c>
      <c r="C176" s="81">
        <v>0</v>
      </c>
      <c r="D176" s="81">
        <v>3464.68</v>
      </c>
      <c r="E176" s="82">
        <v>0</v>
      </c>
    </row>
    <row r="177" spans="1:5" x14ac:dyDescent="0.25">
      <c r="A177" s="83" t="s">
        <v>118</v>
      </c>
      <c r="B177" s="84" t="s">
        <v>119</v>
      </c>
      <c r="C177" s="81">
        <v>0</v>
      </c>
      <c r="D177" s="81">
        <v>1392.29</v>
      </c>
      <c r="E177" s="82">
        <v>0</v>
      </c>
    </row>
    <row r="178" spans="1:5" x14ac:dyDescent="0.25">
      <c r="A178" s="77" t="s">
        <v>185</v>
      </c>
      <c r="B178" s="78" t="s">
        <v>186</v>
      </c>
      <c r="C178" s="78">
        <v>94585</v>
      </c>
      <c r="D178" s="78">
        <v>91479.18</v>
      </c>
      <c r="E178" s="79">
        <v>96.716371517682504</v>
      </c>
    </row>
    <row r="179" spans="1:5" x14ac:dyDescent="0.25">
      <c r="A179" s="80" t="s">
        <v>106</v>
      </c>
      <c r="B179" s="81" t="s">
        <v>3</v>
      </c>
      <c r="C179" s="81">
        <v>94585</v>
      </c>
      <c r="D179" s="81">
        <v>91479.18</v>
      </c>
      <c r="E179" s="82">
        <v>96.716371517682504</v>
      </c>
    </row>
    <row r="180" spans="1:5" x14ac:dyDescent="0.25">
      <c r="A180" s="83" t="s">
        <v>107</v>
      </c>
      <c r="B180" s="84" t="s">
        <v>22</v>
      </c>
      <c r="C180" s="81">
        <v>0</v>
      </c>
      <c r="D180" s="81">
        <v>75314.92</v>
      </c>
      <c r="E180" s="82">
        <v>0</v>
      </c>
    </row>
    <row r="181" spans="1:5" x14ac:dyDescent="0.25">
      <c r="A181" s="83" t="s">
        <v>112</v>
      </c>
      <c r="B181" s="84" t="s">
        <v>113</v>
      </c>
      <c r="C181" s="81">
        <v>0</v>
      </c>
      <c r="D181" s="81">
        <v>140.54</v>
      </c>
      <c r="E181" s="82">
        <v>0</v>
      </c>
    </row>
    <row r="182" spans="1:5" x14ac:dyDescent="0.25">
      <c r="A182" s="83" t="s">
        <v>114</v>
      </c>
      <c r="B182" s="84" t="s">
        <v>115</v>
      </c>
      <c r="C182" s="81">
        <v>0</v>
      </c>
      <c r="D182" s="81">
        <v>12574.96</v>
      </c>
      <c r="E182" s="82">
        <v>0</v>
      </c>
    </row>
    <row r="183" spans="1:5" x14ac:dyDescent="0.25">
      <c r="A183" s="83" t="s">
        <v>118</v>
      </c>
      <c r="B183" s="84" t="s">
        <v>119</v>
      </c>
      <c r="C183" s="81">
        <v>0</v>
      </c>
      <c r="D183" s="81">
        <v>3448.76</v>
      </c>
      <c r="E183" s="82">
        <v>0</v>
      </c>
    </row>
    <row r="184" spans="1:5" x14ac:dyDescent="0.25">
      <c r="A184" s="71" t="s">
        <v>196</v>
      </c>
      <c r="B184" s="72" t="s">
        <v>197</v>
      </c>
      <c r="C184" s="72">
        <v>107010</v>
      </c>
      <c r="D184" s="72">
        <v>99034.7</v>
      </c>
      <c r="E184" s="73">
        <v>92.547145126623676</v>
      </c>
    </row>
    <row r="185" spans="1:5" x14ac:dyDescent="0.25">
      <c r="A185" s="74" t="s">
        <v>71</v>
      </c>
      <c r="B185" s="75" t="s">
        <v>72</v>
      </c>
      <c r="C185" s="75">
        <v>16305</v>
      </c>
      <c r="D185" s="75">
        <v>14595.86</v>
      </c>
      <c r="E185" s="76">
        <v>89.517693958908325</v>
      </c>
    </row>
    <row r="186" spans="1:5" x14ac:dyDescent="0.25">
      <c r="A186" s="77" t="s">
        <v>73</v>
      </c>
      <c r="B186" s="78" t="s">
        <v>74</v>
      </c>
      <c r="C186" s="78">
        <v>16305</v>
      </c>
      <c r="D186" s="78">
        <v>14595.86</v>
      </c>
      <c r="E186" s="79">
        <v>89.517693958908325</v>
      </c>
    </row>
    <row r="187" spans="1:5" x14ac:dyDescent="0.25">
      <c r="A187" s="80" t="s">
        <v>106</v>
      </c>
      <c r="B187" s="81" t="s">
        <v>3</v>
      </c>
      <c r="C187" s="81">
        <v>16305</v>
      </c>
      <c r="D187" s="81">
        <v>14595.86</v>
      </c>
      <c r="E187" s="82">
        <v>89.517693958908325</v>
      </c>
    </row>
    <row r="188" spans="1:5" x14ac:dyDescent="0.25">
      <c r="A188" s="83" t="s">
        <v>107</v>
      </c>
      <c r="B188" s="84" t="s">
        <v>22</v>
      </c>
      <c r="C188" s="81">
        <v>0</v>
      </c>
      <c r="D188" s="81">
        <v>10364.16</v>
      </c>
      <c r="E188" s="82">
        <v>0</v>
      </c>
    </row>
    <row r="189" spans="1:5" x14ac:dyDescent="0.25">
      <c r="A189" s="83" t="s">
        <v>112</v>
      </c>
      <c r="B189" s="84" t="s">
        <v>113</v>
      </c>
      <c r="C189" s="81">
        <v>0</v>
      </c>
      <c r="D189" s="81">
        <v>2026</v>
      </c>
      <c r="E189" s="82">
        <v>0</v>
      </c>
    </row>
    <row r="190" spans="1:5" x14ac:dyDescent="0.25">
      <c r="A190" s="83" t="s">
        <v>114</v>
      </c>
      <c r="B190" s="84" t="s">
        <v>115</v>
      </c>
      <c r="C190" s="81">
        <v>0</v>
      </c>
      <c r="D190" s="81">
        <v>1710.1</v>
      </c>
      <c r="E190" s="82">
        <v>0</v>
      </c>
    </row>
    <row r="191" spans="1:5" x14ac:dyDescent="0.25">
      <c r="A191" s="83" t="s">
        <v>142</v>
      </c>
      <c r="B191" s="84" t="s">
        <v>24</v>
      </c>
      <c r="C191" s="81">
        <v>0</v>
      </c>
      <c r="D191" s="81">
        <v>0</v>
      </c>
      <c r="E191" s="82">
        <v>0</v>
      </c>
    </row>
    <row r="192" spans="1:5" x14ac:dyDescent="0.25">
      <c r="A192" s="83" t="s">
        <v>118</v>
      </c>
      <c r="B192" s="84" t="s">
        <v>119</v>
      </c>
      <c r="C192" s="81">
        <v>0</v>
      </c>
      <c r="D192" s="81">
        <v>495.6</v>
      </c>
      <c r="E192" s="82">
        <v>0</v>
      </c>
    </row>
    <row r="193" spans="1:5" x14ac:dyDescent="0.25">
      <c r="A193" s="74" t="s">
        <v>92</v>
      </c>
      <c r="B193" s="75" t="s">
        <v>93</v>
      </c>
      <c r="C193" s="75">
        <v>90705</v>
      </c>
      <c r="D193" s="75">
        <v>84438.84</v>
      </c>
      <c r="E193" s="76">
        <v>93.091714899950389</v>
      </c>
    </row>
    <row r="194" spans="1:5" x14ac:dyDescent="0.25">
      <c r="A194" s="77" t="s">
        <v>104</v>
      </c>
      <c r="B194" s="78" t="s">
        <v>105</v>
      </c>
      <c r="C194" s="78">
        <v>13888</v>
      </c>
      <c r="D194" s="78">
        <v>12665.84</v>
      </c>
      <c r="E194" s="79">
        <v>91.199884792626733</v>
      </c>
    </row>
    <row r="195" spans="1:5" x14ac:dyDescent="0.25">
      <c r="A195" s="80" t="s">
        <v>106</v>
      </c>
      <c r="B195" s="81" t="s">
        <v>3</v>
      </c>
      <c r="C195" s="81">
        <v>13888</v>
      </c>
      <c r="D195" s="81">
        <v>12665.84</v>
      </c>
      <c r="E195" s="82">
        <v>91.199884792626733</v>
      </c>
    </row>
    <row r="196" spans="1:5" x14ac:dyDescent="0.25">
      <c r="A196" s="83" t="s">
        <v>107</v>
      </c>
      <c r="B196" s="84" t="s">
        <v>22</v>
      </c>
      <c r="C196" s="81">
        <v>0</v>
      </c>
      <c r="D196" s="81">
        <v>9549.84</v>
      </c>
      <c r="E196" s="82">
        <v>0</v>
      </c>
    </row>
    <row r="197" spans="1:5" x14ac:dyDescent="0.25">
      <c r="A197" s="83" t="s">
        <v>112</v>
      </c>
      <c r="B197" s="84" t="s">
        <v>113</v>
      </c>
      <c r="C197" s="81">
        <v>0</v>
      </c>
      <c r="D197" s="81">
        <v>1083.5999999999999</v>
      </c>
      <c r="E197" s="82">
        <v>0</v>
      </c>
    </row>
    <row r="198" spans="1:5" x14ac:dyDescent="0.25">
      <c r="A198" s="83" t="s">
        <v>114</v>
      </c>
      <c r="B198" s="84" t="s">
        <v>115</v>
      </c>
      <c r="C198" s="81">
        <v>0</v>
      </c>
      <c r="D198" s="81">
        <v>1575.74</v>
      </c>
      <c r="E198" s="82">
        <v>0</v>
      </c>
    </row>
    <row r="199" spans="1:5" x14ac:dyDescent="0.25">
      <c r="A199" s="83" t="s">
        <v>142</v>
      </c>
      <c r="B199" s="84" t="s">
        <v>24</v>
      </c>
      <c r="C199" s="81">
        <v>0</v>
      </c>
      <c r="D199" s="81">
        <v>0</v>
      </c>
      <c r="E199" s="82">
        <v>0</v>
      </c>
    </row>
    <row r="200" spans="1:5" x14ac:dyDescent="0.25">
      <c r="A200" s="83" t="s">
        <v>118</v>
      </c>
      <c r="B200" s="84" t="s">
        <v>119</v>
      </c>
      <c r="C200" s="81">
        <v>0</v>
      </c>
      <c r="D200" s="81">
        <v>456.66</v>
      </c>
      <c r="E200" s="82">
        <v>0</v>
      </c>
    </row>
    <row r="201" spans="1:5" x14ac:dyDescent="0.25">
      <c r="A201" s="77" t="s">
        <v>185</v>
      </c>
      <c r="B201" s="78" t="s">
        <v>186</v>
      </c>
      <c r="C201" s="78">
        <v>76817</v>
      </c>
      <c r="D201" s="78">
        <v>71773</v>
      </c>
      <c r="E201" s="79">
        <v>93.43374513454053</v>
      </c>
    </row>
    <row r="202" spans="1:5" x14ac:dyDescent="0.25">
      <c r="A202" s="80" t="s">
        <v>106</v>
      </c>
      <c r="B202" s="81" t="s">
        <v>3</v>
      </c>
      <c r="C202" s="81">
        <v>76817</v>
      </c>
      <c r="D202" s="81">
        <v>71773</v>
      </c>
      <c r="E202" s="82">
        <v>93.43374513454053</v>
      </c>
    </row>
    <row r="203" spans="1:5" x14ac:dyDescent="0.25">
      <c r="A203" s="83" t="s">
        <v>107</v>
      </c>
      <c r="B203" s="84" t="s">
        <v>22</v>
      </c>
      <c r="C203" s="81">
        <v>0</v>
      </c>
      <c r="D203" s="81">
        <v>54115.69</v>
      </c>
      <c r="E203" s="82">
        <v>0</v>
      </c>
    </row>
    <row r="204" spans="1:5" x14ac:dyDescent="0.25">
      <c r="A204" s="83" t="s">
        <v>112</v>
      </c>
      <c r="B204" s="84" t="s">
        <v>113</v>
      </c>
      <c r="C204" s="81">
        <v>0</v>
      </c>
      <c r="D204" s="81">
        <v>6140.4</v>
      </c>
      <c r="E204" s="82">
        <v>0</v>
      </c>
    </row>
    <row r="205" spans="1:5" x14ac:dyDescent="0.25">
      <c r="A205" s="83" t="s">
        <v>114</v>
      </c>
      <c r="B205" s="84" t="s">
        <v>115</v>
      </c>
      <c r="C205" s="81">
        <v>0</v>
      </c>
      <c r="D205" s="81">
        <v>8929.17</v>
      </c>
      <c r="E205" s="82">
        <v>0</v>
      </c>
    </row>
    <row r="206" spans="1:5" x14ac:dyDescent="0.25">
      <c r="A206" s="83" t="s">
        <v>142</v>
      </c>
      <c r="B206" s="84" t="s">
        <v>24</v>
      </c>
      <c r="C206" s="81">
        <v>0</v>
      </c>
      <c r="D206" s="81">
        <v>0</v>
      </c>
      <c r="E206" s="82">
        <v>0</v>
      </c>
    </row>
    <row r="207" spans="1:5" x14ac:dyDescent="0.25">
      <c r="A207" s="83" t="s">
        <v>118</v>
      </c>
      <c r="B207" s="84" t="s">
        <v>119</v>
      </c>
      <c r="C207" s="81">
        <v>0</v>
      </c>
      <c r="D207" s="81">
        <v>2587.7399999999998</v>
      </c>
      <c r="E207" s="82">
        <v>0</v>
      </c>
    </row>
    <row r="208" spans="1:5" x14ac:dyDescent="0.25">
      <c r="A208" s="71" t="s">
        <v>198</v>
      </c>
      <c r="B208" s="72" t="s">
        <v>199</v>
      </c>
      <c r="C208" s="72">
        <v>2575</v>
      </c>
      <c r="D208" s="72">
        <v>1807.06</v>
      </c>
      <c r="E208" s="73">
        <v>70.177087378640778</v>
      </c>
    </row>
    <row r="209" spans="1:5" x14ac:dyDescent="0.25">
      <c r="A209" s="74" t="s">
        <v>92</v>
      </c>
      <c r="B209" s="75" t="s">
        <v>93</v>
      </c>
      <c r="C209" s="75">
        <v>2575</v>
      </c>
      <c r="D209" s="75">
        <v>1807.06</v>
      </c>
      <c r="E209" s="76">
        <v>70.177087378640778</v>
      </c>
    </row>
    <row r="210" spans="1:5" x14ac:dyDescent="0.25">
      <c r="A210" s="77" t="s">
        <v>104</v>
      </c>
      <c r="B210" s="78" t="s">
        <v>105</v>
      </c>
      <c r="C210" s="78">
        <v>125</v>
      </c>
      <c r="D210" s="78">
        <v>86.05</v>
      </c>
      <c r="E210" s="79">
        <v>68.84</v>
      </c>
    </row>
    <row r="211" spans="1:5" x14ac:dyDescent="0.25">
      <c r="A211" s="80" t="s">
        <v>106</v>
      </c>
      <c r="B211" s="81" t="s">
        <v>3</v>
      </c>
      <c r="C211" s="81">
        <v>125</v>
      </c>
      <c r="D211" s="81">
        <v>86.05</v>
      </c>
      <c r="E211" s="82">
        <v>68.84</v>
      </c>
    </row>
    <row r="212" spans="1:5" x14ac:dyDescent="0.25">
      <c r="A212" s="83" t="s">
        <v>173</v>
      </c>
      <c r="B212" s="84" t="s">
        <v>174</v>
      </c>
      <c r="C212" s="81">
        <v>0</v>
      </c>
      <c r="D212" s="81">
        <v>86.05</v>
      </c>
      <c r="E212" s="82">
        <v>0</v>
      </c>
    </row>
    <row r="213" spans="1:5" x14ac:dyDescent="0.25">
      <c r="A213" s="77" t="s">
        <v>185</v>
      </c>
      <c r="B213" s="78" t="s">
        <v>186</v>
      </c>
      <c r="C213" s="78">
        <v>2450</v>
      </c>
      <c r="D213" s="78">
        <v>1721.01</v>
      </c>
      <c r="E213" s="79">
        <v>70.24530612244898</v>
      </c>
    </row>
    <row r="214" spans="1:5" x14ac:dyDescent="0.25">
      <c r="A214" s="80" t="s">
        <v>106</v>
      </c>
      <c r="B214" s="81" t="s">
        <v>3</v>
      </c>
      <c r="C214" s="81">
        <v>2450</v>
      </c>
      <c r="D214" s="81">
        <v>1721.01</v>
      </c>
      <c r="E214" s="82">
        <v>70.24530612244898</v>
      </c>
    </row>
    <row r="215" spans="1:5" x14ac:dyDescent="0.25">
      <c r="A215" s="85" t="s">
        <v>173</v>
      </c>
      <c r="B215" s="86" t="s">
        <v>174</v>
      </c>
      <c r="C215" s="87">
        <v>0</v>
      </c>
      <c r="D215" s="87">
        <v>1721.01</v>
      </c>
      <c r="E215" s="88">
        <v>0</v>
      </c>
    </row>
    <row r="216" spans="1:5" x14ac:dyDescent="0.25"/>
    <row r="217" spans="1:5" x14ac:dyDescent="0.25"/>
  </sheetData>
  <mergeCells count="4">
    <mergeCell ref="A5:B5"/>
    <mergeCell ref="A6:B6"/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'Programska klasifikacija'!Ispis_naslova</vt:lpstr>
      <vt:lpstr>'Rashodi i prihodi prema izvoru'!Ispis_naslova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Leonarda Begčević</cp:lastModifiedBy>
  <cp:lastPrinted>2025-03-30T20:41:05Z</cp:lastPrinted>
  <dcterms:created xsi:type="dcterms:W3CDTF">2022-08-12T12:51:27Z</dcterms:created>
  <dcterms:modified xsi:type="dcterms:W3CDTF">2025-03-31T07:05:56Z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