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03D1B23-E840-4A69-AE2E-158D28B26C7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Titles" localSheetId="3">'Posebni dio'!$4:$5</definedName>
    <definedName name="_xlnm.Print_Area" localSheetId="2">' Račun financiranja'!$A$1:$E$15</definedName>
    <definedName name="_xlnm.Print_Area" localSheetId="1">' Račun prihoda i rashoda'!$A$1:$E$99</definedName>
    <definedName name="_xlnm.Print_Area" localSheetId="0">' Sažetak'!$A$1:$H$42</definedName>
    <definedName name="_xlnm.Print_Area" localSheetId="3">'Posebni dio'!$A:$E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2" l="1"/>
  <c r="E99" i="4"/>
  <c r="D98" i="4"/>
  <c r="C98" i="4"/>
  <c r="E31" i="4"/>
  <c r="E91" i="4"/>
  <c r="E88" i="4"/>
  <c r="E87" i="4"/>
  <c r="E86" i="4"/>
  <c r="E84" i="4"/>
  <c r="E82" i="4"/>
  <c r="E80" i="4"/>
  <c r="E78" i="4"/>
  <c r="E77" i="4"/>
  <c r="E76" i="4"/>
  <c r="E75" i="4"/>
  <c r="E72" i="4"/>
  <c r="E69" i="4"/>
  <c r="E68" i="4"/>
  <c r="D90" i="4"/>
  <c r="D85" i="4"/>
  <c r="E85" i="4"/>
  <c r="D83" i="4"/>
  <c r="E83" i="4"/>
  <c r="D81" i="4"/>
  <c r="D79" i="4"/>
  <c r="E79" i="4"/>
  <c r="D74" i="4"/>
  <c r="D71" i="4"/>
  <c r="D67" i="4"/>
  <c r="C90" i="4"/>
  <c r="C85" i="4"/>
  <c r="C83" i="4"/>
  <c r="C81" i="4"/>
  <c r="C79" i="4"/>
  <c r="C74" i="4"/>
  <c r="C71" i="4"/>
  <c r="C67" i="4"/>
  <c r="C49" i="4"/>
  <c r="D60" i="4"/>
  <c r="D57" i="4"/>
  <c r="D55" i="4"/>
  <c r="D53" i="4"/>
  <c r="D51" i="4"/>
  <c r="D46" i="4"/>
  <c r="D43" i="4"/>
  <c r="D39" i="4"/>
  <c r="C60" i="4"/>
  <c r="C57" i="4"/>
  <c r="C55" i="4"/>
  <c r="C53" i="4"/>
  <c r="C51" i="4"/>
  <c r="C43" i="4"/>
  <c r="C39" i="4"/>
  <c r="E40" i="4"/>
  <c r="E41" i="4"/>
  <c r="E44" i="4"/>
  <c r="E47" i="4"/>
  <c r="E48" i="4"/>
  <c r="E50" i="4"/>
  <c r="E52" i="4"/>
  <c r="E54" i="4"/>
  <c r="E56" i="4"/>
  <c r="E58" i="4"/>
  <c r="E61" i="4"/>
  <c r="D24" i="4"/>
  <c r="E24" i="4"/>
  <c r="C24" i="4"/>
  <c r="D18" i="4"/>
  <c r="E18" i="4"/>
  <c r="C18" i="4"/>
  <c r="D9" i="4"/>
  <c r="C10" i="4"/>
  <c r="E13" i="4"/>
  <c r="E12" i="4"/>
  <c r="E11" i="4"/>
  <c r="H31" i="2"/>
  <c r="H15" i="2"/>
  <c r="H14" i="2"/>
  <c r="H11" i="2"/>
  <c r="H24" i="2"/>
  <c r="G24" i="2"/>
  <c r="F24" i="2"/>
  <c r="G13" i="2"/>
  <c r="F13" i="2"/>
  <c r="G10" i="2"/>
  <c r="F10" i="2"/>
  <c r="E98" i="4" l="1"/>
  <c r="D97" i="4"/>
  <c r="C97" i="4"/>
  <c r="E97" i="4" s="1"/>
  <c r="E90" i="4"/>
  <c r="E81" i="4"/>
  <c r="E74" i="4"/>
  <c r="E71" i="4"/>
  <c r="E67" i="4"/>
  <c r="D89" i="4"/>
  <c r="D73" i="4"/>
  <c r="D70" i="4"/>
  <c r="D66" i="4"/>
  <c r="C89" i="4"/>
  <c r="C73" i="4"/>
  <c r="C70" i="4"/>
  <c r="C66" i="4"/>
  <c r="C59" i="4"/>
  <c r="C46" i="4"/>
  <c r="E60" i="4"/>
  <c r="E53" i="4"/>
  <c r="E51" i="4"/>
  <c r="E43" i="4"/>
  <c r="E57" i="4"/>
  <c r="E55" i="4"/>
  <c r="E49" i="4"/>
  <c r="E46" i="4" s="1"/>
  <c r="E39" i="4"/>
  <c r="E38" i="4" s="1"/>
  <c r="D59" i="4"/>
  <c r="D45" i="4"/>
  <c r="D42" i="4"/>
  <c r="D38" i="4"/>
  <c r="C42" i="4"/>
  <c r="C38" i="4"/>
  <c r="E17" i="4"/>
  <c r="C17" i="4"/>
  <c r="D8" i="4"/>
  <c r="D17" i="4"/>
  <c r="C9" i="4"/>
  <c r="C8" i="4" s="1"/>
  <c r="E10" i="4"/>
  <c r="E9" i="4" s="1"/>
  <c r="E8" i="4" s="1"/>
  <c r="H13" i="2"/>
  <c r="H10" i="2"/>
  <c r="G39" i="2"/>
  <c r="G42" i="2" s="1"/>
  <c r="H39" i="2" s="1"/>
  <c r="H42" i="2" s="1"/>
  <c r="G16" i="2"/>
  <c r="G25" i="2" s="1"/>
  <c r="G32" i="2" s="1"/>
  <c r="F16" i="2"/>
  <c r="E89" i="4" l="1"/>
  <c r="E70" i="4"/>
  <c r="E73" i="4"/>
  <c r="E66" i="4"/>
  <c r="C65" i="4"/>
  <c r="D65" i="4"/>
  <c r="E59" i="4"/>
  <c r="E42" i="4"/>
  <c r="C45" i="4"/>
  <c r="C37" i="4" s="1"/>
  <c r="D37" i="4"/>
  <c r="E45" i="4"/>
  <c r="H16" i="2"/>
  <c r="F25" i="2"/>
  <c r="F32" i="2" s="1"/>
  <c r="F33" i="2" s="1"/>
  <c r="G33" i="2"/>
  <c r="E65" i="4" l="1"/>
  <c r="E37" i="4"/>
  <c r="H25" i="2"/>
  <c r="H32" i="2" s="1"/>
  <c r="H33" i="2" s="1"/>
</calcChain>
</file>

<file path=xl/sharedStrings.xml><?xml version="1.0" encoding="utf-8"?>
<sst xmlns="http://schemas.openxmlformats.org/spreadsheetml/2006/main" count="539" uniqueCount="176">
  <si>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</si>
  <si>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</si>
  <si>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</si>
  <si>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</si>
  <si>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</si>
  <si>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</si>
  <si>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</si>
  <si>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</si>
  <si>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</si>
  <si>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</si>
  <si>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</si>
  <si>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</si>
  <si>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</si>
  <si>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</si>
  <si>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</si>
  <si>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</si>
  <si>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</si>
  <si>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</si>
  <si>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</si>
  <si>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</si>
  <si>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</si>
  <si>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</si>
  <si>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</si>
  <si>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</si>
  <si>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</si>
  <si>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</si>
  <si>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</si>
  <si>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</si>
  <si>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</si>
  <si>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</si>
  <si>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</si>
  <si>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</si>
  <si>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</si>
  <si>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</si>
  <si>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</si>
  <si>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</si>
  <si>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</si>
  <si>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</si>
  <si>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</si>
  <si>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</si>
  <si>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</si>
  <si>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II. POSEBNI DIO</t>
  </si>
  <si>
    <t>ŠIFRA</t>
  </si>
  <si>
    <t>VIŠAK / MANJAK TEKUĆE GODINE
(VIŠAK / MANJAK + NETO FINANCIRANJE)</t>
  </si>
  <si>
    <t>Novi plan
2026</t>
  </si>
  <si>
    <t>Plan
2026</t>
  </si>
  <si>
    <t>Povećanje/
smanjenje</t>
  </si>
  <si>
    <t>63</t>
  </si>
  <si>
    <t>65</t>
  </si>
  <si>
    <t>66</t>
  </si>
  <si>
    <t>67</t>
  </si>
  <si>
    <t>Prihodi od upravnih i administrativnih pristojbi, pristojbi po posebnim propisima i naknada</t>
  </si>
  <si>
    <t>Prihodi od prodaje proizvoda i robe te pruženih usluga, prihodi od donacija te povrati po protestira</t>
  </si>
  <si>
    <t>Prihodi iz nadležnog proračuna i od HZZO-a temeljem ugovornih obveza</t>
  </si>
  <si>
    <t>31</t>
  </si>
  <si>
    <t>32</t>
  </si>
  <si>
    <t>34</t>
  </si>
  <si>
    <t>37</t>
  </si>
  <si>
    <t>38</t>
  </si>
  <si>
    <t>41</t>
  </si>
  <si>
    <t>42</t>
  </si>
  <si>
    <t>45</t>
  </si>
  <si>
    <t>Financijski rashodi</t>
  </si>
  <si>
    <t>Naknade građanima i kućanstvima na temelju osiguranja i druge naknade</t>
  </si>
  <si>
    <t>Rashodi za donacije, kazne, naknade šteta i kapitalne pomoći</t>
  </si>
  <si>
    <t>Rashodi za nabavu proizvedene dugotrajne imovine</t>
  </si>
  <si>
    <t>Rashodi za dodatna ulaganja na nefinancijskoj imovini</t>
  </si>
  <si>
    <t>1.</t>
  </si>
  <si>
    <t>1.1.</t>
  </si>
  <si>
    <t>1.1.1</t>
  </si>
  <si>
    <t>1.1.2</t>
  </si>
  <si>
    <t>3.</t>
  </si>
  <si>
    <t>3.1.</t>
  </si>
  <si>
    <t>3.1.1</t>
  </si>
  <si>
    <t>5.</t>
  </si>
  <si>
    <t>5.0.</t>
  </si>
  <si>
    <t>5.0.111</t>
  </si>
  <si>
    <t>5.0.112</t>
  </si>
  <si>
    <t>5.0.117</t>
  </si>
  <si>
    <t>5.0.12001</t>
  </si>
  <si>
    <t>5.1.</t>
  </si>
  <si>
    <t>5.1.000</t>
  </si>
  <si>
    <t>5.2.</t>
  </si>
  <si>
    <t>5.2.1</t>
  </si>
  <si>
    <t>5.4.</t>
  </si>
  <si>
    <t>5.4.001</t>
  </si>
  <si>
    <t>5.6.</t>
  </si>
  <si>
    <t>5.6.1001</t>
  </si>
  <si>
    <t>6.</t>
  </si>
  <si>
    <t>6.1.</t>
  </si>
  <si>
    <t>6.1.1</t>
  </si>
  <si>
    <t>Opći prihodi i primici (nenamjenski)</t>
  </si>
  <si>
    <t>Opći prihodi i primici PK</t>
  </si>
  <si>
    <t>Decentralizirana funkcija - osnovno školstvo PK</t>
  </si>
  <si>
    <t>Vlastiti prihodi proračunskih korisnika - PK</t>
  </si>
  <si>
    <t>Pomoći</t>
  </si>
  <si>
    <t>Pomoći iz državnog proračuna</t>
  </si>
  <si>
    <t>Pomoći iz državnog proračuna - PK</t>
  </si>
  <si>
    <t>Pomoći iz fonda izravnanja decentralizirana funkcija OŠ-PK</t>
  </si>
  <si>
    <t>Tekuće pomoći iz državnog proračuna PK</t>
  </si>
  <si>
    <t>Pomoći iz drž. proračuna kroz nac. sufinanc.EU projekt - PK</t>
  </si>
  <si>
    <t>Programi Unije</t>
  </si>
  <si>
    <t>Programi Unije - Erasmus</t>
  </si>
  <si>
    <t>Ostale pomoći</t>
  </si>
  <si>
    <t>Tekuće pomoći iz proračuna JLPRS - PK</t>
  </si>
  <si>
    <t>Europski poljoprivredni jamstveni fond (EAGF)</t>
  </si>
  <si>
    <t>Europski poljoprivredni jamstveni fond (EAGF)i-PK</t>
  </si>
  <si>
    <t>Fondovi EU</t>
  </si>
  <si>
    <t>Europski socijalni fond plus - PK</t>
  </si>
  <si>
    <t>Donacije</t>
  </si>
  <si>
    <t>Donacije - PK</t>
  </si>
  <si>
    <t>5.6.381</t>
  </si>
  <si>
    <t>5.8.</t>
  </si>
  <si>
    <t>Europski fond za regionalni razvoj - preffin zaduženjem</t>
  </si>
  <si>
    <t>Instrumenti EU nove generacije</t>
  </si>
  <si>
    <t>MANJAK IZ PRETHODNIH GODINA</t>
  </si>
  <si>
    <t>09</t>
  </si>
  <si>
    <t>Obrazovanje</t>
  </si>
  <si>
    <t>091</t>
  </si>
  <si>
    <t>Predškolsko i osnovno obrazovanje</t>
  </si>
  <si>
    <t>SVEUKUPNO RASHODI</t>
  </si>
  <si>
    <t>Razdjel 004</t>
  </si>
  <si>
    <t>UPRAVNI ODJEL DRUŠTVENIH DJELATNOSTI</t>
  </si>
  <si>
    <t>Glava 00405</t>
  </si>
  <si>
    <t>OSNOVNO ŠKOLSTVO</t>
  </si>
  <si>
    <t>Proračunski korisnik 0040510194</t>
  </si>
  <si>
    <t>O.Š. ANTUNA GUSTAVA MATOŠA, VINKOVCI</t>
  </si>
  <si>
    <t>OPĆI POSLOVI USTANOVA OSNOVNOG ŠKOLSTVA</t>
  </si>
  <si>
    <t>Izvor 3.</t>
  </si>
  <si>
    <t>Izvor 3.1.</t>
  </si>
  <si>
    <t>Izvor 3.1.1</t>
  </si>
  <si>
    <t>3</t>
  </si>
  <si>
    <t>Program A011136</t>
  </si>
  <si>
    <t>KAPITALNA ULAGANJA U OPREMU I INFRASTRUKTURU GRADSKIH ŠKOLA </t>
  </si>
  <si>
    <t>Aktivnost A011136K100117</t>
  </si>
  <si>
    <t>KAPITALNO ULAGANJE U OSNOVNO ŠKOLSTVO</t>
  </si>
  <si>
    <t>Izvor 1.</t>
  </si>
  <si>
    <t>Izvor 1.1.</t>
  </si>
  <si>
    <t>Izvor 1.1.1</t>
  </si>
  <si>
    <t>4</t>
  </si>
  <si>
    <t>Izvor 1.1.2</t>
  </si>
  <si>
    <t>Izvor 5.</t>
  </si>
  <si>
    <t>Izvor 5.0.</t>
  </si>
  <si>
    <t>Izvor 5.0.112</t>
  </si>
  <si>
    <t>Izvor 5.0.117</t>
  </si>
  <si>
    <t>Program A011137</t>
  </si>
  <si>
    <t>REDOVITA DJELATNOST OSNOVNIH ŠKOLA </t>
  </si>
  <si>
    <t>Aktivnost A011137A100208</t>
  </si>
  <si>
    <t>STRUČNO, ADMINISTRATIVNO I TEHNIČKO OSOBLJE</t>
  </si>
  <si>
    <t>Aktivnost A011137A100209</t>
  </si>
  <si>
    <t>TEKUĆE I INVESTICIJSKO ODRŽAVANJE</t>
  </si>
  <si>
    <t>Izvor 5.2.</t>
  </si>
  <si>
    <t>Izvor 5.2.1</t>
  </si>
  <si>
    <t>Aktivnost A011137A100210</t>
  </si>
  <si>
    <t>Izvor 5.1.</t>
  </si>
  <si>
    <t>Izvor 5.1.000</t>
  </si>
  <si>
    <t>Izvor 6.</t>
  </si>
  <si>
    <t>Izvor 6.1.</t>
  </si>
  <si>
    <t>Izvor 6.1.1</t>
  </si>
  <si>
    <t>Aktivnost A011137A100211</t>
  </si>
  <si>
    <t>ŠKOLSKA PREHRANA</t>
  </si>
  <si>
    <t>Aktivnost A011137A100248</t>
  </si>
  <si>
    <t>MEDNI DANI</t>
  </si>
  <si>
    <t>Izvor 5.0.111</t>
  </si>
  <si>
    <t>Aktivnost A011137A100276</t>
  </si>
  <si>
    <t>POMOĆNIK U NASTAVI 2024/2027</t>
  </si>
  <si>
    <t>Izvor 5.0.12001</t>
  </si>
  <si>
    <t>Izvor 5.6.</t>
  </si>
  <si>
    <t>Izvor 5.6.1001</t>
  </si>
  <si>
    <t>Aktivnost A011137A100278</t>
  </si>
  <si>
    <t>ŠKOLSKA SHEMA 2025/2026</t>
  </si>
  <si>
    <t>Izvor 5.4.</t>
  </si>
  <si>
    <t>Izvor 5.4.001</t>
  </si>
  <si>
    <t>Aktivnost A011137A100279</t>
  </si>
  <si>
    <t>ŠKOLSKA SHEMA 2026/2027</t>
  </si>
  <si>
    <t>I. IZMJENE I DOPUNE FINANCIJSKOG PLAN PRORAČUNSKOG KORISNIKA JEDINICE LOKALNE I PODRUČNE (REGIONALNE) SAMOUPRAVE 
ZA GODINU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</si>
</sst>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9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4" fillId="3" borderId="2" xfId="2" applyFont="1" applyFill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7" fillId="0" borderId="0" xfId="2" applyFont="1"/>
    <xf numFmtId="0" fontId="6" fillId="0" borderId="0" xfId="2" quotePrefix="1" applyFont="1" applyAlignment="1">
      <alignment horizontal="center" vertical="center" wrapText="1"/>
    </xf>
    <xf numFmtId="0" fontId="17" fillId="0" borderId="0" xfId="2" applyFont="1" applyAlignment="1">
      <alignment wrapText="1"/>
    </xf>
    <xf numFmtId="0" fontId="18" fillId="0" borderId="0" xfId="2" quotePrefix="1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5" fillId="0" borderId="0" xfId="2" applyFont="1"/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0" borderId="0" xfId="2" applyFont="1" applyAlignment="1">
      <alignment wrapText="1"/>
    </xf>
    <xf numFmtId="0" fontId="15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7" fillId="0" borderId="0" xfId="3" applyFont="1" applyAlignment="1">
      <alignment vertical="center" wrapText="1"/>
    </xf>
    <xf numFmtId="0" fontId="8" fillId="0" borderId="0" xfId="3" applyFont="1" applyAlignment="1">
      <alignment wrapText="1"/>
    </xf>
    <xf numFmtId="0" fontId="8" fillId="0" borderId="0" xfId="3" applyFont="1" applyAlignment="1">
      <alignment vertical="center" wrapTex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2" fillId="3" borderId="4" xfId="3" quotePrefix="1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20" fillId="0" borderId="0" xfId="3" applyFont="1"/>
    <xf numFmtId="0" fontId="14" fillId="2" borderId="4" xfId="3" applyFont="1" applyFill="1" applyBorder="1" applyAlignment="1">
      <alignment horizontal="left" vertical="center" wrapText="1"/>
    </xf>
    <xf numFmtId="3" fontId="7" fillId="2" borderId="4" xfId="3" applyNumberFormat="1" applyFont="1" applyFill="1" applyBorder="1" applyAlignment="1">
      <alignment horizontal="right"/>
    </xf>
    <xf numFmtId="0" fontId="15" fillId="2" borderId="4" xfId="3" applyFont="1" applyFill="1" applyBorder="1" applyAlignment="1">
      <alignment horizontal="left" vertical="center" wrapText="1"/>
    </xf>
    <xf numFmtId="0" fontId="14" fillId="2" borderId="4" xfId="3" applyFont="1" applyFill="1" applyBorder="1" applyAlignment="1">
      <alignment horizontal="left" vertical="center"/>
    </xf>
    <xf numFmtId="0" fontId="14" fillId="2" borderId="4" xfId="3" applyFont="1" applyFill="1" applyBorder="1" applyAlignment="1">
      <alignment vertical="center" wrapText="1"/>
    </xf>
    <xf numFmtId="0" fontId="15" fillId="2" borderId="4" xfId="3" applyFont="1" applyFill="1" applyBorder="1" applyAlignment="1">
      <alignment vertical="center" wrapText="1"/>
    </xf>
    <xf numFmtId="0" fontId="5" fillId="0" borderId="0" xfId="3" applyFont="1" applyAlignment="1">
      <alignment vertical="center" wrapText="1"/>
    </xf>
    <xf numFmtId="49" fontId="14" fillId="2" borderId="4" xfId="3" applyNumberFormat="1" applyFont="1" applyFill="1" applyBorder="1" applyAlignment="1">
      <alignment horizontal="left" vertical="center" wrapText="1"/>
    </xf>
    <xf numFmtId="49" fontId="15" fillId="2" borderId="4" xfId="3" applyNumberFormat="1" applyFont="1" applyFill="1" applyBorder="1" applyAlignment="1">
      <alignment horizontal="left" vertical="center" wrapText="1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2" fillId="0" borderId="4" xfId="3" quotePrefix="1" applyFont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4" fontId="12" fillId="3" borderId="4" xfId="2" applyNumberFormat="1" applyFont="1" applyFill="1" applyBorder="1" applyAlignment="1">
      <alignment horizontal="right"/>
    </xf>
    <xf numFmtId="4" fontId="12" fillId="0" borderId="4" xfId="2" applyNumberFormat="1" applyFont="1" applyBorder="1" applyAlignment="1">
      <alignment horizontal="right"/>
    </xf>
    <xf numFmtId="4" fontId="14" fillId="4" borderId="2" xfId="2" quotePrefix="1" applyNumberFormat="1" applyFont="1" applyFill="1" applyBorder="1" applyAlignment="1">
      <alignment horizontal="right"/>
    </xf>
    <xf numFmtId="4" fontId="14" fillId="3" borderId="2" xfId="2" quotePrefix="1" applyNumberFormat="1" applyFont="1" applyFill="1" applyBorder="1" applyAlignment="1">
      <alignment horizontal="right"/>
    </xf>
    <xf numFmtId="4" fontId="12" fillId="3" borderId="2" xfId="2" quotePrefix="1" applyNumberFormat="1" applyFont="1" applyFill="1" applyBorder="1" applyAlignment="1">
      <alignment horizontal="right"/>
    </xf>
    <xf numFmtId="4" fontId="7" fillId="2" borderId="4" xfId="3" applyNumberFormat="1" applyFont="1" applyFill="1" applyBorder="1" applyAlignment="1">
      <alignment horizontal="right"/>
    </xf>
    <xf numFmtId="4" fontId="14" fillId="2" borderId="4" xfId="3" applyNumberFormat="1" applyFont="1" applyFill="1" applyBorder="1" applyAlignment="1">
      <alignment horizontal="right" vertical="center" wrapText="1"/>
    </xf>
    <xf numFmtId="4" fontId="7" fillId="2" borderId="4" xfId="3" applyNumberFormat="1" applyFont="1" applyFill="1" applyBorder="1" applyAlignment="1">
      <alignment horizontal="right" vertical="center"/>
    </xf>
    <xf numFmtId="4" fontId="4" fillId="0" borderId="0" xfId="3" applyNumberFormat="1" applyFont="1"/>
    <xf numFmtId="4" fontId="15" fillId="2" borderId="4" xfId="3" applyNumberFormat="1" applyFont="1" applyFill="1" applyBorder="1" applyAlignment="1">
      <alignment horizontal="right" vertical="center" wrapText="1"/>
    </xf>
    <xf numFmtId="4" fontId="12" fillId="2" borderId="4" xfId="3" applyNumberFormat="1" applyFont="1" applyFill="1" applyBorder="1" applyAlignment="1">
      <alignment horizontal="right"/>
    </xf>
    <xf numFmtId="0" fontId="15" fillId="2" borderId="4" xfId="3" quotePrefix="1" applyFont="1" applyFill="1" applyBorder="1" applyAlignment="1">
      <alignment vertical="center"/>
    </xf>
    <xf numFmtId="0" fontId="7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21" fillId="0" borderId="4" xfId="0" applyFont="1" applyBorder="1"/>
    <xf numFmtId="0" fontId="14" fillId="2" borderId="4" xfId="3" quotePrefix="1" applyFont="1" applyFill="1" applyBorder="1" applyAlignment="1">
      <alignment vertical="center"/>
    </xf>
    <xf numFmtId="0" fontId="14" fillId="2" borderId="4" xfId="3" quotePrefix="1" applyFont="1" applyFill="1" applyBorder="1" applyAlignment="1">
      <alignment horizontal="left" vertical="center" wrapText="1"/>
    </xf>
    <xf numFmtId="4" fontId="14" fillId="2" borderId="4" xfId="3" quotePrefix="1" applyNumberFormat="1" applyFont="1" applyFill="1" applyBorder="1" applyAlignment="1">
      <alignment horizontal="right" vertical="center" wrapText="1"/>
    </xf>
    <xf numFmtId="4" fontId="11" fillId="0" borderId="0" xfId="3" applyNumberFormat="1" applyFont="1" applyAlignment="1">
      <alignment horizontal="right"/>
    </xf>
    <xf numFmtId="4" fontId="11" fillId="0" borderId="4" xfId="3" applyNumberFormat="1" applyFont="1" applyBorder="1" applyAlignment="1">
      <alignment horizontal="right"/>
    </xf>
    <xf numFmtId="0" fontId="10" fillId="0" borderId="4" xfId="3" applyFont="1" applyBorder="1"/>
    <xf numFmtId="4" fontId="10" fillId="0" borderId="4" xfId="3" applyNumberFormat="1" applyFont="1" applyBorder="1"/>
    <xf numFmtId="4" fontId="4" fillId="0" borderId="4" xfId="3" applyNumberFormat="1" applyFont="1" applyBorder="1"/>
    <xf numFmtId="0" fontId="23" fillId="0" borderId="4" xfId="3" applyFont="1" applyBorder="1"/>
    <xf numFmtId="4" fontId="23" fillId="0" borderId="4" xfId="3" applyNumberFormat="1" applyFont="1" applyBorder="1"/>
    <xf numFmtId="0" fontId="12" fillId="0" borderId="2" xfId="2" quotePrefix="1" applyFont="1" applyBorder="1" applyAlignment="1">
      <alignment horizontal="center" vertical="center" wrapText="1"/>
    </xf>
    <xf numFmtId="0" fontId="12" fillId="0" borderId="3" xfId="2" quotePrefix="1" applyFont="1" applyBorder="1" applyAlignment="1">
      <alignment horizontal="center" vertical="center" wrapText="1"/>
    </xf>
    <xf numFmtId="0" fontId="12" fillId="0" borderId="5" xfId="2" quotePrefix="1" applyFont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left"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14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4" fillId="3" borderId="2" xfId="2" quotePrefix="1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left" vertical="center" wrapText="1"/>
    </xf>
    <xf numFmtId="0" fontId="14" fillId="3" borderId="3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0" borderId="0" xfId="2" applyFont="1" applyAlignment="1">
      <alignment wrapText="1"/>
    </xf>
    <xf numFmtId="0" fontId="12" fillId="0" borderId="2" xfId="3" quotePrefix="1" applyFont="1" applyBorder="1" applyAlignment="1">
      <alignment horizontal="center" vertical="center" wrapText="1"/>
    </xf>
    <xf numFmtId="0" fontId="12" fillId="0" borderId="3" xfId="3" quotePrefix="1" applyFont="1" applyBorder="1" applyAlignment="1">
      <alignment horizontal="center" vertical="center" wrapText="1"/>
    </xf>
    <xf numFmtId="0" fontId="15" fillId="3" borderId="3" xfId="2" applyFont="1" applyFill="1" applyBorder="1" applyAlignment="1">
      <alignment vertical="center"/>
    </xf>
    <xf numFmtId="0" fontId="14" fillId="0" borderId="2" xfId="2" quotePrefix="1" applyFont="1" applyBorder="1" applyAlignment="1">
      <alignment horizontal="left" vertical="center"/>
    </xf>
    <xf numFmtId="0" fontId="15" fillId="0" borderId="3" xfId="2" applyFont="1" applyBorder="1" applyAlignment="1">
      <alignment vertical="center"/>
    </xf>
    <xf numFmtId="0" fontId="14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vertical="center" wrapText="1"/>
    </xf>
    <xf numFmtId="0" fontId="14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8" fillId="0" borderId="0" xfId="3" applyFont="1" applyAlignment="1">
      <alignment wrapText="1"/>
    </xf>
  </cellXfs>
  <cellStyles count="5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Normalno 4" xfId="4" xr:uid="{8FAF8CF8-7CA1-4AE5-B2DC-0A745E8F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opLeftCell="A21" zoomScaleNormal="100" workbookViewId="0">
      <selection activeCell="G39" sqref="G39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8" ht="15.75" x14ac:dyDescent="0.25">
      <c r="A1" s="39"/>
    </row>
    <row r="2" spans="1:8" s="2" customFormat="1" ht="51" customHeight="1" x14ac:dyDescent="0.25">
      <c r="A2" s="85" t="s">
        <v>175</v>
      </c>
      <c r="B2" s="85"/>
      <c r="C2" s="85"/>
      <c r="D2" s="85"/>
      <c r="E2" s="85"/>
      <c r="F2" s="85"/>
      <c r="G2" s="85"/>
      <c r="H2" s="85"/>
    </row>
    <row r="3" spans="1:8" s="2" customFormat="1" ht="18" customHeight="1" x14ac:dyDescent="0.25">
      <c r="A3" s="3"/>
      <c r="B3" s="3"/>
      <c r="C3" s="3"/>
      <c r="D3" s="3"/>
      <c r="E3" s="3"/>
      <c r="F3" s="3"/>
      <c r="G3" s="3"/>
      <c r="H3" s="3"/>
    </row>
    <row r="4" spans="1:8" s="2" customFormat="1" ht="15.75" x14ac:dyDescent="0.25">
      <c r="A4" s="85" t="s">
        <v>0</v>
      </c>
      <c r="B4" s="85"/>
      <c r="C4" s="85"/>
      <c r="D4" s="85"/>
      <c r="E4" s="85"/>
      <c r="F4" s="85"/>
      <c r="G4" s="85"/>
      <c r="H4" s="85"/>
    </row>
    <row r="5" spans="1:8" s="2" customFormat="1" ht="18.75" x14ac:dyDescent="0.25">
      <c r="A5" s="3"/>
      <c r="B5" s="3"/>
      <c r="C5" s="3"/>
      <c r="D5" s="3"/>
      <c r="E5" s="3"/>
      <c r="F5" s="3"/>
      <c r="G5" s="3"/>
      <c r="H5" s="3"/>
    </row>
    <row r="6" spans="1:8" s="2" customFormat="1" ht="18" customHeight="1" x14ac:dyDescent="0.25">
      <c r="A6" s="85" t="s">
        <v>13</v>
      </c>
      <c r="B6" s="86"/>
      <c r="C6" s="86"/>
      <c r="D6" s="86"/>
      <c r="E6" s="86"/>
      <c r="F6" s="86"/>
      <c r="G6" s="86"/>
      <c r="H6" s="86"/>
    </row>
    <row r="7" spans="1:8" s="2" customFormat="1" ht="18.75" x14ac:dyDescent="0.3">
      <c r="A7" s="4"/>
      <c r="B7" s="5"/>
      <c r="C7" s="5"/>
      <c r="D7" s="5"/>
      <c r="E7" s="6"/>
      <c r="F7" s="7"/>
      <c r="G7" s="7"/>
      <c r="H7" s="7"/>
    </row>
    <row r="8" spans="1:8" s="2" customFormat="1" ht="25.5" x14ac:dyDescent="0.25">
      <c r="A8" s="87" t="s">
        <v>12</v>
      </c>
      <c r="B8" s="88"/>
      <c r="C8" s="88"/>
      <c r="D8" s="88"/>
      <c r="E8" s="88"/>
      <c r="F8" s="41" t="s">
        <v>45</v>
      </c>
      <c r="G8" s="41" t="s">
        <v>46</v>
      </c>
      <c r="H8" s="42" t="s">
        <v>44</v>
      </c>
    </row>
    <row r="9" spans="1:8" s="21" customFormat="1" ht="12" customHeight="1" x14ac:dyDescent="0.25">
      <c r="A9" s="80">
        <v>1</v>
      </c>
      <c r="B9" s="80"/>
      <c r="C9" s="80"/>
      <c r="D9" s="80"/>
      <c r="E9" s="80"/>
      <c r="F9" s="43">
        <v>2</v>
      </c>
      <c r="G9" s="43">
        <v>3</v>
      </c>
      <c r="H9" s="44">
        <v>4</v>
      </c>
    </row>
    <row r="10" spans="1:8" s="2" customFormat="1" x14ac:dyDescent="0.25">
      <c r="A10" s="81" t="s">
        <v>3</v>
      </c>
      <c r="B10" s="79"/>
      <c r="C10" s="79"/>
      <c r="D10" s="79"/>
      <c r="E10" s="89"/>
      <c r="F10" s="45">
        <f>F11+F12</f>
        <v>4090944.47</v>
      </c>
      <c r="G10" s="45">
        <f t="shared" ref="G10:H10" si="0">G11+G12</f>
        <v>371598.48</v>
      </c>
      <c r="H10" s="45">
        <f t="shared" si="0"/>
        <v>4462542.95</v>
      </c>
    </row>
    <row r="11" spans="1:8" s="2" customFormat="1" x14ac:dyDescent="0.25">
      <c r="A11" s="92" t="s">
        <v>1</v>
      </c>
      <c r="B11" s="93"/>
      <c r="C11" s="93"/>
      <c r="D11" s="93"/>
      <c r="E11" s="91"/>
      <c r="F11" s="46">
        <v>4090944.47</v>
      </c>
      <c r="G11" s="46">
        <v>371598.48</v>
      </c>
      <c r="H11" s="46">
        <f>F11+G11</f>
        <v>4462542.95</v>
      </c>
    </row>
    <row r="12" spans="1:8" s="2" customFormat="1" x14ac:dyDescent="0.25">
      <c r="A12" s="90" t="s">
        <v>2</v>
      </c>
      <c r="B12" s="91"/>
      <c r="C12" s="91"/>
      <c r="D12" s="91"/>
      <c r="E12" s="91"/>
      <c r="F12" s="46"/>
      <c r="G12" s="46"/>
      <c r="H12" s="46"/>
    </row>
    <row r="13" spans="1:8" s="2" customFormat="1" x14ac:dyDescent="0.25">
      <c r="A13" s="8" t="s">
        <v>6</v>
      </c>
      <c r="B13" s="19"/>
      <c r="C13" s="19"/>
      <c r="D13" s="19"/>
      <c r="E13" s="19"/>
      <c r="F13" s="45">
        <f>F14+F15</f>
        <v>4087297.38</v>
      </c>
      <c r="G13" s="45">
        <f t="shared" ref="G13:H13" si="1">G14+G15</f>
        <v>73250</v>
      </c>
      <c r="H13" s="45">
        <f t="shared" si="1"/>
        <v>4160547.38</v>
      </c>
    </row>
    <row r="14" spans="1:8" s="2" customFormat="1" x14ac:dyDescent="0.25">
      <c r="A14" s="94" t="s">
        <v>4</v>
      </c>
      <c r="B14" s="93"/>
      <c r="C14" s="93"/>
      <c r="D14" s="93"/>
      <c r="E14" s="93"/>
      <c r="F14" s="46">
        <v>4067647.38</v>
      </c>
      <c r="G14" s="46">
        <v>63250</v>
      </c>
      <c r="H14" s="46">
        <f>F14+G14</f>
        <v>4130897.38</v>
      </c>
    </row>
    <row r="15" spans="1:8" s="2" customFormat="1" x14ac:dyDescent="0.25">
      <c r="A15" s="90" t="s">
        <v>5</v>
      </c>
      <c r="B15" s="91"/>
      <c r="C15" s="91"/>
      <c r="D15" s="91"/>
      <c r="E15" s="91"/>
      <c r="F15" s="46">
        <v>19650</v>
      </c>
      <c r="G15" s="46">
        <v>10000</v>
      </c>
      <c r="H15" s="46">
        <f>F15+G15</f>
        <v>29650</v>
      </c>
    </row>
    <row r="16" spans="1:8" s="2" customFormat="1" x14ac:dyDescent="0.25">
      <c r="A16" s="78" t="s">
        <v>7</v>
      </c>
      <c r="B16" s="79"/>
      <c r="C16" s="79"/>
      <c r="D16" s="79"/>
      <c r="E16" s="79"/>
      <c r="F16" s="45">
        <f>F10-F13</f>
        <v>3647.0900000003166</v>
      </c>
      <c r="G16" s="45">
        <f t="shared" ref="G16:H16" si="2">G10-G13</f>
        <v>298348.48</v>
      </c>
      <c r="H16" s="45">
        <f t="shared" si="2"/>
        <v>301995.5700000003</v>
      </c>
    </row>
    <row r="17" spans="1:8" s="2" customFormat="1" ht="18.75" x14ac:dyDescent="0.25">
      <c r="A17" s="3"/>
      <c r="B17" s="9"/>
      <c r="C17" s="9"/>
      <c r="D17" s="9"/>
      <c r="E17" s="9"/>
      <c r="F17" s="9"/>
      <c r="G17" s="9"/>
      <c r="H17" s="10"/>
    </row>
    <row r="18" spans="1:8" s="2" customFormat="1" ht="18" customHeight="1" x14ac:dyDescent="0.25">
      <c r="A18" s="85" t="s">
        <v>14</v>
      </c>
      <c r="B18" s="86"/>
      <c r="C18" s="86"/>
      <c r="D18" s="86"/>
      <c r="E18" s="86"/>
      <c r="F18" s="86"/>
      <c r="G18" s="86"/>
      <c r="H18" s="86"/>
    </row>
    <row r="19" spans="1:8" s="2" customFormat="1" ht="18.75" x14ac:dyDescent="0.25">
      <c r="A19" s="3"/>
      <c r="B19" s="9"/>
      <c r="C19" s="9"/>
      <c r="D19" s="9"/>
      <c r="E19" s="9"/>
      <c r="F19" s="9"/>
      <c r="G19" s="9"/>
      <c r="H19" s="10"/>
    </row>
    <row r="20" spans="1:8" s="2" customFormat="1" ht="25.5" x14ac:dyDescent="0.25">
      <c r="A20" s="87" t="s">
        <v>12</v>
      </c>
      <c r="B20" s="88"/>
      <c r="C20" s="88"/>
      <c r="D20" s="88"/>
      <c r="E20" s="88"/>
      <c r="F20" s="41" t="s">
        <v>45</v>
      </c>
      <c r="G20" s="41" t="s">
        <v>46</v>
      </c>
      <c r="H20" s="42" t="s">
        <v>44</v>
      </c>
    </row>
    <row r="21" spans="1:8" s="21" customFormat="1" ht="12" customHeight="1" x14ac:dyDescent="0.25">
      <c r="A21" s="80">
        <v>1</v>
      </c>
      <c r="B21" s="80"/>
      <c r="C21" s="80"/>
      <c r="D21" s="80"/>
      <c r="E21" s="80"/>
      <c r="F21" s="43">
        <v>2</v>
      </c>
      <c r="G21" s="43">
        <v>3</v>
      </c>
      <c r="H21" s="44">
        <v>4</v>
      </c>
    </row>
    <row r="22" spans="1:8" s="2" customFormat="1" x14ac:dyDescent="0.25">
      <c r="A22" s="90" t="s">
        <v>8</v>
      </c>
      <c r="B22" s="91"/>
      <c r="C22" s="91"/>
      <c r="D22" s="91"/>
      <c r="E22" s="91"/>
      <c r="F22" s="46"/>
      <c r="G22" s="46"/>
      <c r="H22" s="46"/>
    </row>
    <row r="23" spans="1:8" s="2" customFormat="1" x14ac:dyDescent="0.25">
      <c r="A23" s="90" t="s">
        <v>9</v>
      </c>
      <c r="B23" s="91"/>
      <c r="C23" s="91"/>
      <c r="D23" s="91"/>
      <c r="E23" s="91"/>
      <c r="F23" s="46"/>
      <c r="G23" s="46"/>
      <c r="H23" s="46"/>
    </row>
    <row r="24" spans="1:8" s="2" customFormat="1" x14ac:dyDescent="0.25">
      <c r="A24" s="78" t="s">
        <v>10</v>
      </c>
      <c r="B24" s="79"/>
      <c r="C24" s="79"/>
      <c r="D24" s="79"/>
      <c r="E24" s="79"/>
      <c r="F24" s="45">
        <f>F22-F23</f>
        <v>0</v>
      </c>
      <c r="G24" s="45">
        <f t="shared" ref="G24:H24" si="3">G22-G23</f>
        <v>0</v>
      </c>
      <c r="H24" s="45">
        <f t="shared" si="3"/>
        <v>0</v>
      </c>
    </row>
    <row r="25" spans="1:8" s="2" customFormat="1" x14ac:dyDescent="0.25">
      <c r="A25" s="78" t="s">
        <v>11</v>
      </c>
      <c r="B25" s="79"/>
      <c r="C25" s="79"/>
      <c r="D25" s="79"/>
      <c r="E25" s="79"/>
      <c r="F25" s="45">
        <f>F16+F24</f>
        <v>3647.0900000003166</v>
      </c>
      <c r="G25" s="45">
        <f t="shared" ref="G25:H25" si="4">G16+G24</f>
        <v>298348.48</v>
      </c>
      <c r="H25" s="45">
        <f t="shared" si="4"/>
        <v>301995.5700000003</v>
      </c>
    </row>
    <row r="26" spans="1:8" s="2" customFormat="1" ht="18.75" x14ac:dyDescent="0.25">
      <c r="A26" s="11"/>
      <c r="B26" s="9"/>
      <c r="C26" s="9"/>
      <c r="D26" s="9"/>
      <c r="E26" s="9"/>
      <c r="F26" s="9"/>
      <c r="G26" s="9"/>
      <c r="H26" s="10"/>
    </row>
    <row r="27" spans="1:8" s="2" customFormat="1" ht="18" customHeight="1" x14ac:dyDescent="0.25">
      <c r="A27" s="85" t="s">
        <v>15</v>
      </c>
      <c r="B27" s="86"/>
      <c r="C27" s="86"/>
      <c r="D27" s="86"/>
      <c r="E27" s="86"/>
      <c r="F27" s="86"/>
      <c r="G27" s="86"/>
      <c r="H27" s="86"/>
    </row>
    <row r="28" spans="1:8" s="2" customFormat="1" ht="18" customHeight="1" x14ac:dyDescent="0.25">
      <c r="A28" s="17"/>
      <c r="B28" s="18"/>
      <c r="C28" s="18"/>
      <c r="D28" s="18"/>
      <c r="E28" s="18"/>
      <c r="F28" s="18"/>
      <c r="G28" s="18"/>
      <c r="H28" s="18"/>
    </row>
    <row r="29" spans="1:8" s="2" customFormat="1" ht="25.5" x14ac:dyDescent="0.25">
      <c r="A29" s="70" t="s">
        <v>21</v>
      </c>
      <c r="B29" s="71"/>
      <c r="C29" s="71"/>
      <c r="D29" s="71"/>
      <c r="E29" s="72"/>
      <c r="F29" s="41" t="s">
        <v>45</v>
      </c>
      <c r="G29" s="41" t="s">
        <v>46</v>
      </c>
      <c r="H29" s="42" t="s">
        <v>44</v>
      </c>
    </row>
    <row r="30" spans="1:8" s="21" customFormat="1" ht="12" customHeight="1" x14ac:dyDescent="0.25">
      <c r="A30" s="80">
        <v>1</v>
      </c>
      <c r="B30" s="80"/>
      <c r="C30" s="80"/>
      <c r="D30" s="80"/>
      <c r="E30" s="80"/>
      <c r="F30" s="43">
        <v>2</v>
      </c>
      <c r="G30" s="43">
        <v>3</v>
      </c>
      <c r="H30" s="44">
        <v>4</v>
      </c>
    </row>
    <row r="31" spans="1:8" s="2" customFormat="1" ht="15" customHeight="1" x14ac:dyDescent="0.25">
      <c r="A31" s="73" t="s">
        <v>16</v>
      </c>
      <c r="B31" s="74"/>
      <c r="C31" s="74"/>
      <c r="D31" s="74"/>
      <c r="E31" s="75"/>
      <c r="F31" s="47">
        <v>-3647.09</v>
      </c>
      <c r="G31" s="47">
        <v>-298348.48</v>
      </c>
      <c r="H31" s="47">
        <f>F31+G31</f>
        <v>-301995.57</v>
      </c>
    </row>
    <row r="32" spans="1:8" s="2" customFormat="1" ht="15" customHeight="1" x14ac:dyDescent="0.25">
      <c r="A32" s="78" t="s">
        <v>17</v>
      </c>
      <c r="B32" s="79"/>
      <c r="C32" s="79"/>
      <c r="D32" s="79"/>
      <c r="E32" s="79"/>
      <c r="F32" s="48">
        <f>F25+F31</f>
        <v>3.1650415621697903E-10</v>
      </c>
      <c r="G32" s="48">
        <f t="shared" ref="G32:H32" si="5">G25+G31</f>
        <v>0</v>
      </c>
      <c r="H32" s="48">
        <f t="shared" si="5"/>
        <v>0</v>
      </c>
    </row>
    <row r="33" spans="1:8" s="2" customFormat="1" ht="45" customHeight="1" x14ac:dyDescent="0.25">
      <c r="A33" s="81" t="s">
        <v>18</v>
      </c>
      <c r="B33" s="82"/>
      <c r="C33" s="82"/>
      <c r="D33" s="82"/>
      <c r="E33" s="83"/>
      <c r="F33" s="48">
        <f>F16+F24+F31-F32</f>
        <v>0</v>
      </c>
      <c r="G33" s="48">
        <f t="shared" ref="G33:H33" si="6">G16+G24+G31-G32</f>
        <v>0</v>
      </c>
      <c r="H33" s="48">
        <f t="shared" si="6"/>
        <v>2.9103830456733704E-10</v>
      </c>
    </row>
    <row r="34" spans="1:8" s="2" customFormat="1" ht="18" customHeight="1" x14ac:dyDescent="0.25">
      <c r="A34" s="16"/>
      <c r="B34" s="12"/>
      <c r="C34" s="12"/>
      <c r="D34" s="12"/>
      <c r="E34" s="12"/>
      <c r="F34" s="12"/>
      <c r="G34" s="12"/>
      <c r="H34" s="12"/>
    </row>
    <row r="35" spans="1:8" s="2" customFormat="1" ht="18" customHeight="1" x14ac:dyDescent="0.25">
      <c r="A35" s="84" t="s">
        <v>19</v>
      </c>
      <c r="B35" s="84"/>
      <c r="C35" s="84"/>
      <c r="D35" s="84"/>
      <c r="E35" s="84"/>
      <c r="F35" s="84"/>
      <c r="G35" s="84"/>
      <c r="H35" s="84"/>
    </row>
    <row r="36" spans="1:8" s="2" customFormat="1" ht="18.75" x14ac:dyDescent="0.25">
      <c r="A36" s="13"/>
      <c r="B36" s="14"/>
      <c r="C36" s="14"/>
      <c r="D36" s="14"/>
      <c r="E36" s="14"/>
      <c r="F36" s="14"/>
      <c r="G36" s="14"/>
      <c r="H36" s="15"/>
    </row>
    <row r="37" spans="1:8" s="2" customFormat="1" ht="25.5" x14ac:dyDescent="0.25">
      <c r="A37" s="70" t="s">
        <v>21</v>
      </c>
      <c r="B37" s="71"/>
      <c r="C37" s="71"/>
      <c r="D37" s="71"/>
      <c r="E37" s="72"/>
      <c r="F37" s="41" t="s">
        <v>45</v>
      </c>
      <c r="G37" s="41" t="s">
        <v>46</v>
      </c>
      <c r="H37" s="42" t="s">
        <v>44</v>
      </c>
    </row>
    <row r="38" spans="1:8" s="21" customFormat="1" ht="12" customHeight="1" x14ac:dyDescent="0.25">
      <c r="A38" s="80">
        <v>1</v>
      </c>
      <c r="B38" s="80"/>
      <c r="C38" s="80"/>
      <c r="D38" s="80"/>
      <c r="E38" s="80"/>
      <c r="F38" s="43">
        <v>2</v>
      </c>
      <c r="G38" s="43">
        <v>3</v>
      </c>
      <c r="H38" s="44">
        <v>4</v>
      </c>
    </row>
    <row r="39" spans="1:8" s="2" customFormat="1" x14ac:dyDescent="0.25">
      <c r="A39" s="73" t="s">
        <v>16</v>
      </c>
      <c r="B39" s="74"/>
      <c r="C39" s="74"/>
      <c r="D39" s="74"/>
      <c r="E39" s="75"/>
      <c r="F39" s="47">
        <v>-3647.09</v>
      </c>
      <c r="G39" s="47">
        <f>F42</f>
        <v>-3647.09</v>
      </c>
      <c r="H39" s="47">
        <f>G42</f>
        <v>-301995.57</v>
      </c>
    </row>
    <row r="40" spans="1:8" s="2" customFormat="1" ht="28.5" customHeight="1" x14ac:dyDescent="0.25">
      <c r="A40" s="73" t="s">
        <v>20</v>
      </c>
      <c r="B40" s="74"/>
      <c r="C40" s="74"/>
      <c r="D40" s="74"/>
      <c r="E40" s="75"/>
      <c r="F40" s="47">
        <v>0</v>
      </c>
      <c r="G40" s="47">
        <v>298348.48</v>
      </c>
      <c r="H40" s="47">
        <v>0</v>
      </c>
    </row>
    <row r="41" spans="1:8" s="2" customFormat="1" ht="25.5" customHeight="1" x14ac:dyDescent="0.25">
      <c r="A41" s="73" t="s">
        <v>43</v>
      </c>
      <c r="B41" s="76"/>
      <c r="C41" s="76"/>
      <c r="D41" s="76"/>
      <c r="E41" s="77"/>
      <c r="F41" s="47">
        <v>0</v>
      </c>
      <c r="G41" s="47">
        <v>0</v>
      </c>
      <c r="H41" s="47">
        <v>0</v>
      </c>
    </row>
    <row r="42" spans="1:8" s="2" customFormat="1" ht="15" customHeight="1" x14ac:dyDescent="0.25">
      <c r="A42" s="78" t="s">
        <v>17</v>
      </c>
      <c r="B42" s="79"/>
      <c r="C42" s="79"/>
      <c r="D42" s="79"/>
      <c r="E42" s="79"/>
      <c r="F42" s="49">
        <f>F39-F40+F41</f>
        <v>-3647.09</v>
      </c>
      <c r="G42" s="49">
        <f t="shared" ref="G42:H42" si="7">G39-G40+G41</f>
        <v>-301995.57</v>
      </c>
      <c r="H42" s="49">
        <f t="shared" si="7"/>
        <v>-301995.57</v>
      </c>
    </row>
    <row r="43" spans="1:8" ht="9" customHeight="1" x14ac:dyDescent="0.25"/>
  </sheetData>
  <mergeCells count="31">
    <mergeCell ref="A18:H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H27"/>
    <mergeCell ref="A2:H2"/>
    <mergeCell ref="A4:H4"/>
    <mergeCell ref="A6:H6"/>
    <mergeCell ref="A8:E8"/>
    <mergeCell ref="A10:E10"/>
    <mergeCell ref="A32:E32"/>
    <mergeCell ref="A33:E33"/>
    <mergeCell ref="A35:H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9"/>
  <sheetViews>
    <sheetView topLeftCell="A51" zoomScaleNormal="100" workbookViewId="0">
      <selection activeCell="A2" sqref="A2:E99"/>
    </sheetView>
  </sheetViews>
  <sheetFormatPr defaultColWidth="8.85546875" defaultRowHeight="15" x14ac:dyDescent="0.25"/>
  <cols>
    <col min="1" max="1" width="7.85546875" style="21" bestFit="1" customWidth="1"/>
    <col min="2" max="2" width="53.5703125" style="21" bestFit="1" customWidth="1"/>
    <col min="3" max="4" width="19.5703125" style="21" customWidth="1"/>
    <col min="5" max="5" width="19.42578125" style="21" customWidth="1"/>
    <col min="6" max="6" width="10.42578125" style="21" bestFit="1" customWidth="1"/>
    <col min="7" max="16384" width="8.85546875" style="21"/>
  </cols>
  <sheetData>
    <row r="1" spans="1:5" ht="18.75" x14ac:dyDescent="0.25">
      <c r="A1" s="39"/>
      <c r="B1" s="20"/>
      <c r="C1" s="20"/>
      <c r="D1" s="20"/>
      <c r="E1" s="20"/>
    </row>
    <row r="2" spans="1:5" ht="15.6" customHeight="1" x14ac:dyDescent="0.25">
      <c r="A2" s="95" t="s">
        <v>22</v>
      </c>
      <c r="B2" s="95"/>
      <c r="C2" s="95"/>
      <c r="D2" s="95"/>
      <c r="E2" s="95"/>
    </row>
    <row r="3" spans="1:5" ht="18.75" x14ac:dyDescent="0.25">
      <c r="A3" s="20"/>
      <c r="B3" s="20"/>
      <c r="C3" s="20"/>
      <c r="D3" s="20"/>
      <c r="E3" s="20"/>
    </row>
    <row r="4" spans="1:5" ht="15.6" customHeight="1" x14ac:dyDescent="0.25">
      <c r="A4" s="95" t="s">
        <v>23</v>
      </c>
      <c r="B4" s="95"/>
      <c r="C4" s="95"/>
      <c r="D4" s="95"/>
      <c r="E4" s="95"/>
    </row>
    <row r="5" spans="1:5" ht="18.75" x14ac:dyDescent="0.25">
      <c r="A5" s="20"/>
      <c r="B5" s="20"/>
      <c r="C5" s="20"/>
      <c r="D5" s="20"/>
      <c r="E5" s="20"/>
    </row>
    <row r="6" spans="1:5" ht="25.5" x14ac:dyDescent="0.25">
      <c r="A6" s="25" t="s">
        <v>34</v>
      </c>
      <c r="B6" s="26" t="s">
        <v>21</v>
      </c>
      <c r="C6" s="41" t="s">
        <v>45</v>
      </c>
      <c r="D6" s="41" t="s">
        <v>46</v>
      </c>
      <c r="E6" s="42" t="s">
        <v>44</v>
      </c>
    </row>
    <row r="7" spans="1:5" s="29" customFormat="1" ht="11.25" x14ac:dyDescent="0.2">
      <c r="A7" s="28">
        <v>1</v>
      </c>
      <c r="B7" s="28">
        <v>2</v>
      </c>
      <c r="C7" s="28">
        <v>3</v>
      </c>
      <c r="D7" s="28">
        <v>4</v>
      </c>
      <c r="E7" s="28">
        <v>5</v>
      </c>
    </row>
    <row r="8" spans="1:5" x14ac:dyDescent="0.25">
      <c r="A8" s="30"/>
      <c r="B8" s="30" t="s">
        <v>24</v>
      </c>
      <c r="C8" s="51">
        <f>C9</f>
        <v>4090944.47</v>
      </c>
      <c r="D8" s="51">
        <f>D9</f>
        <v>371598.48</v>
      </c>
      <c r="E8" s="55">
        <f>E9</f>
        <v>4462542.95</v>
      </c>
    </row>
    <row r="9" spans="1:5" x14ac:dyDescent="0.25">
      <c r="A9" s="30">
        <v>6</v>
      </c>
      <c r="B9" s="30" t="s">
        <v>25</v>
      </c>
      <c r="C9" s="51">
        <f>SUM(C10:C13)</f>
        <v>4090944.47</v>
      </c>
      <c r="D9" s="51">
        <f>SUM(D10:D13)</f>
        <v>371598.48</v>
      </c>
      <c r="E9" s="51">
        <f>SUM(E10:E13)</f>
        <v>4462542.95</v>
      </c>
    </row>
    <row r="10" spans="1:5" x14ac:dyDescent="0.25">
      <c r="A10" s="32" t="s">
        <v>47</v>
      </c>
      <c r="B10" s="32" t="s">
        <v>26</v>
      </c>
      <c r="C10" s="54">
        <f>3374828+102307.4</f>
        <v>3477135.4</v>
      </c>
      <c r="D10" s="54">
        <v>382613.88</v>
      </c>
      <c r="E10" s="52">
        <f>C10+D10</f>
        <v>3859749.28</v>
      </c>
    </row>
    <row r="11" spans="1:5" ht="25.5" x14ac:dyDescent="0.25">
      <c r="A11" s="32" t="s">
        <v>48</v>
      </c>
      <c r="B11" s="32" t="s">
        <v>51</v>
      </c>
      <c r="C11" s="54">
        <v>0</v>
      </c>
      <c r="D11" s="54">
        <v>1800</v>
      </c>
      <c r="E11" s="52">
        <f t="shared" ref="E11:E13" si="0">C11+D11</f>
        <v>1800</v>
      </c>
    </row>
    <row r="12" spans="1:5" ht="25.5" x14ac:dyDescent="0.25">
      <c r="A12" s="32" t="s">
        <v>49</v>
      </c>
      <c r="B12" s="32" t="s">
        <v>52</v>
      </c>
      <c r="C12" s="54">
        <v>23286.47</v>
      </c>
      <c r="D12" s="54">
        <v>13209.67</v>
      </c>
      <c r="E12" s="52">
        <f t="shared" si="0"/>
        <v>36496.14</v>
      </c>
    </row>
    <row r="13" spans="1:5" ht="25.5" x14ac:dyDescent="0.25">
      <c r="A13" s="32" t="s">
        <v>50</v>
      </c>
      <c r="B13" s="32" t="s">
        <v>53</v>
      </c>
      <c r="C13" s="54">
        <v>590522.6</v>
      </c>
      <c r="D13" s="54">
        <v>-26025.07</v>
      </c>
      <c r="E13" s="52">
        <f t="shared" si="0"/>
        <v>564497.53</v>
      </c>
    </row>
    <row r="15" spans="1:5" ht="25.5" x14ac:dyDescent="0.25">
      <c r="A15" s="25" t="s">
        <v>34</v>
      </c>
      <c r="B15" s="26" t="s">
        <v>21</v>
      </c>
      <c r="C15" s="41" t="s">
        <v>45</v>
      </c>
      <c r="D15" s="41" t="s">
        <v>46</v>
      </c>
      <c r="E15" s="42" t="s">
        <v>44</v>
      </c>
    </row>
    <row r="16" spans="1:5" s="29" customFormat="1" ht="12.75" x14ac:dyDescent="0.2">
      <c r="A16" s="57">
        <v>1</v>
      </c>
      <c r="B16" s="57">
        <v>2</v>
      </c>
      <c r="C16" s="57">
        <v>3</v>
      </c>
      <c r="D16" s="57">
        <v>4</v>
      </c>
      <c r="E16" s="57">
        <v>5</v>
      </c>
    </row>
    <row r="17" spans="1:6" x14ac:dyDescent="0.25">
      <c r="A17" s="30"/>
      <c r="B17" s="30" t="s">
        <v>27</v>
      </c>
      <c r="C17" s="51">
        <f>C18+C24</f>
        <v>4087297.38</v>
      </c>
      <c r="D17" s="51">
        <f>D18+D24</f>
        <v>73250</v>
      </c>
      <c r="E17" s="51">
        <f>E18+E24</f>
        <v>4160547.3800000004</v>
      </c>
      <c r="F17" s="53"/>
    </row>
    <row r="18" spans="1:6" x14ac:dyDescent="0.25">
      <c r="A18" s="30">
        <v>3</v>
      </c>
      <c r="B18" s="30" t="s">
        <v>28</v>
      </c>
      <c r="C18" s="51">
        <f>SUM(C19:C23)</f>
        <v>4067647.38</v>
      </c>
      <c r="D18" s="51">
        <f t="shared" ref="D18:E18" si="1">SUM(D19:D23)</f>
        <v>63250</v>
      </c>
      <c r="E18" s="51">
        <f t="shared" si="1"/>
        <v>4130897.3800000004</v>
      </c>
    </row>
    <row r="19" spans="1:6" x14ac:dyDescent="0.25">
      <c r="A19" s="32" t="s">
        <v>54</v>
      </c>
      <c r="B19" s="59" t="s">
        <v>29</v>
      </c>
      <c r="C19" s="54">
        <v>3375200</v>
      </c>
      <c r="D19" s="54">
        <v>0</v>
      </c>
      <c r="E19" s="50">
        <v>3375200</v>
      </c>
    </row>
    <row r="20" spans="1:6" x14ac:dyDescent="0.25">
      <c r="A20" s="32" t="s">
        <v>55</v>
      </c>
      <c r="B20" s="59" t="s">
        <v>30</v>
      </c>
      <c r="C20" s="54">
        <v>518497.38</v>
      </c>
      <c r="D20" s="54">
        <v>63826.78</v>
      </c>
      <c r="E20" s="50">
        <v>582324.16</v>
      </c>
    </row>
    <row r="21" spans="1:6" x14ac:dyDescent="0.25">
      <c r="A21" s="32" t="s">
        <v>56</v>
      </c>
      <c r="B21" s="59" t="s">
        <v>62</v>
      </c>
      <c r="C21" s="54">
        <v>1550</v>
      </c>
      <c r="D21" s="54">
        <v>-576.78</v>
      </c>
      <c r="E21" s="50">
        <v>973.22</v>
      </c>
    </row>
    <row r="22" spans="1:6" x14ac:dyDescent="0.25">
      <c r="A22" s="32" t="s">
        <v>57</v>
      </c>
      <c r="B22" s="59" t="s">
        <v>63</v>
      </c>
      <c r="C22" s="54">
        <v>170700</v>
      </c>
      <c r="D22" s="54">
        <v>0</v>
      </c>
      <c r="E22" s="50">
        <v>170700</v>
      </c>
    </row>
    <row r="23" spans="1:6" x14ac:dyDescent="0.25">
      <c r="A23" s="32" t="s">
        <v>58</v>
      </c>
      <c r="B23" s="59" t="s">
        <v>64</v>
      </c>
      <c r="C23" s="54">
        <v>1700</v>
      </c>
      <c r="D23" s="54">
        <v>0</v>
      </c>
      <c r="E23" s="50">
        <v>1700</v>
      </c>
    </row>
    <row r="24" spans="1:6" x14ac:dyDescent="0.25">
      <c r="A24" s="33">
        <v>4</v>
      </c>
      <c r="B24" s="34" t="s">
        <v>31</v>
      </c>
      <c r="C24" s="51">
        <f>SUM(C25:C27)</f>
        <v>19650</v>
      </c>
      <c r="D24" s="51">
        <f t="shared" ref="D24:E24" si="2">SUM(D25:D27)</f>
        <v>10000</v>
      </c>
      <c r="E24" s="51">
        <f t="shared" si="2"/>
        <v>29650</v>
      </c>
    </row>
    <row r="25" spans="1:6" x14ac:dyDescent="0.25">
      <c r="A25" s="35" t="s">
        <v>59</v>
      </c>
      <c r="B25" s="59" t="s">
        <v>32</v>
      </c>
      <c r="C25" s="54">
        <v>100</v>
      </c>
      <c r="D25" s="54">
        <v>0</v>
      </c>
      <c r="E25" s="50">
        <v>100</v>
      </c>
    </row>
    <row r="26" spans="1:6" x14ac:dyDescent="0.25">
      <c r="A26" s="56" t="s">
        <v>60</v>
      </c>
      <c r="B26" s="59" t="s">
        <v>65</v>
      </c>
      <c r="C26" s="54">
        <v>18550</v>
      </c>
      <c r="D26" s="54">
        <v>0</v>
      </c>
      <c r="E26" s="50">
        <v>18550</v>
      </c>
    </row>
    <row r="27" spans="1:6" x14ac:dyDescent="0.25">
      <c r="A27" s="56" t="s">
        <v>61</v>
      </c>
      <c r="B27" s="59" t="s">
        <v>66</v>
      </c>
      <c r="C27" s="54">
        <v>1000</v>
      </c>
      <c r="D27" s="54">
        <v>10000</v>
      </c>
      <c r="E27" s="50">
        <v>11000</v>
      </c>
    </row>
    <row r="28" spans="1:6" x14ac:dyDescent="0.25">
      <c r="A28" s="58"/>
      <c r="B28" s="58"/>
      <c r="C28" s="58"/>
      <c r="D28" s="58"/>
      <c r="E28" s="58"/>
    </row>
    <row r="29" spans="1:6" ht="25.5" x14ac:dyDescent="0.25">
      <c r="A29" s="25" t="s">
        <v>34</v>
      </c>
      <c r="B29" s="26" t="s">
        <v>21</v>
      </c>
      <c r="C29" s="27" t="s">
        <v>45</v>
      </c>
      <c r="D29" s="27" t="s">
        <v>46</v>
      </c>
      <c r="E29" s="25" t="s">
        <v>44</v>
      </c>
    </row>
    <row r="30" spans="1:6" s="29" customFormat="1" ht="11.25" x14ac:dyDescent="0.2">
      <c r="A30" s="28">
        <v>1</v>
      </c>
      <c r="B30" s="28">
        <v>2</v>
      </c>
      <c r="C30" s="28">
        <v>3</v>
      </c>
      <c r="D30" s="28">
        <v>4</v>
      </c>
      <c r="E30" s="28">
        <v>5</v>
      </c>
    </row>
    <row r="31" spans="1:6" x14ac:dyDescent="0.25">
      <c r="A31" s="32"/>
      <c r="B31" s="32" t="s">
        <v>115</v>
      </c>
      <c r="C31" s="54">
        <v>3647.09</v>
      </c>
      <c r="D31" s="54">
        <v>298348.48</v>
      </c>
      <c r="E31" s="54">
        <f>C31+D31</f>
        <v>301995.57</v>
      </c>
      <c r="F31" s="53"/>
    </row>
    <row r="33" spans="1:6" ht="15.6" customHeight="1" x14ac:dyDescent="0.25">
      <c r="A33" s="95" t="s">
        <v>33</v>
      </c>
      <c r="B33" s="95"/>
      <c r="C33" s="95"/>
      <c r="D33" s="95"/>
      <c r="E33" s="95"/>
    </row>
    <row r="34" spans="1:6" ht="18.75" x14ac:dyDescent="0.25">
      <c r="A34" s="20"/>
      <c r="B34" s="20"/>
      <c r="C34" s="20"/>
      <c r="D34" s="20"/>
      <c r="E34" s="20"/>
    </row>
    <row r="35" spans="1:6" ht="25.5" x14ac:dyDescent="0.25">
      <c r="A35" s="25" t="s">
        <v>34</v>
      </c>
      <c r="B35" s="26" t="s">
        <v>21</v>
      </c>
      <c r="C35" s="27" t="s">
        <v>45</v>
      </c>
      <c r="D35" s="27" t="s">
        <v>46</v>
      </c>
      <c r="E35" s="25" t="s">
        <v>44</v>
      </c>
    </row>
    <row r="36" spans="1:6" s="29" customFormat="1" ht="11.25" x14ac:dyDescent="0.2">
      <c r="A36" s="28">
        <v>1</v>
      </c>
      <c r="B36" s="28">
        <v>2</v>
      </c>
      <c r="C36" s="28">
        <v>3</v>
      </c>
      <c r="D36" s="28">
        <v>4</v>
      </c>
      <c r="E36" s="28">
        <v>5</v>
      </c>
    </row>
    <row r="37" spans="1:6" x14ac:dyDescent="0.25">
      <c r="A37" s="30"/>
      <c r="B37" s="30" t="s">
        <v>24</v>
      </c>
      <c r="C37" s="51">
        <f>SUM(C38,C42,C45,C4,C59)</f>
        <v>4090944.47</v>
      </c>
      <c r="D37" s="51">
        <f>SUM(D38,D42,D45,D4,D59)</f>
        <v>371598.48</v>
      </c>
      <c r="E37" s="51">
        <f>SUM(E38,E42,E45,E4,E59)</f>
        <v>4462542.95</v>
      </c>
      <c r="F37" s="53"/>
    </row>
    <row r="38" spans="1:6" x14ac:dyDescent="0.25">
      <c r="A38" s="30" t="s">
        <v>67</v>
      </c>
      <c r="B38" s="30" t="s">
        <v>35</v>
      </c>
      <c r="C38" s="51">
        <f>SUM(C39)</f>
        <v>107682</v>
      </c>
      <c r="D38" s="51">
        <f t="shared" ref="D38:E38" si="3">SUM(D39)</f>
        <v>9317.39</v>
      </c>
      <c r="E38" s="51">
        <f t="shared" si="3"/>
        <v>116999.38999999998</v>
      </c>
    </row>
    <row r="39" spans="1:6" x14ac:dyDescent="0.25">
      <c r="A39" s="30" t="s">
        <v>68</v>
      </c>
      <c r="B39" s="30" t="s">
        <v>91</v>
      </c>
      <c r="C39" s="51">
        <f>SUM(C40:C41)</f>
        <v>107682</v>
      </c>
      <c r="D39" s="51">
        <f t="shared" ref="D39:E39" si="4">SUM(D40:D41)</f>
        <v>9317.39</v>
      </c>
      <c r="E39" s="51">
        <f t="shared" si="4"/>
        <v>116999.38999999998</v>
      </c>
    </row>
    <row r="40" spans="1:6" x14ac:dyDescent="0.25">
      <c r="A40" s="32" t="s">
        <v>69</v>
      </c>
      <c r="B40" s="32" t="s">
        <v>92</v>
      </c>
      <c r="C40" s="54">
        <v>38766.76</v>
      </c>
      <c r="D40" s="54">
        <v>9317.39</v>
      </c>
      <c r="E40" s="50">
        <f t="shared" ref="E40:E61" si="5">C40+D40</f>
        <v>48084.15</v>
      </c>
    </row>
    <row r="41" spans="1:6" x14ac:dyDescent="0.25">
      <c r="A41" s="32" t="s">
        <v>70</v>
      </c>
      <c r="B41" s="32" t="s">
        <v>93</v>
      </c>
      <c r="C41" s="54">
        <v>68915.239999999991</v>
      </c>
      <c r="D41" s="54">
        <v>0</v>
      </c>
      <c r="E41" s="50">
        <f t="shared" si="5"/>
        <v>68915.239999999991</v>
      </c>
    </row>
    <row r="42" spans="1:6" x14ac:dyDescent="0.25">
      <c r="A42" s="30" t="s">
        <v>71</v>
      </c>
      <c r="B42" s="30" t="s">
        <v>36</v>
      </c>
      <c r="C42" s="51">
        <f>SUM(C43)</f>
        <v>21486.47</v>
      </c>
      <c r="D42" s="51">
        <f t="shared" ref="D42:E43" si="6">SUM(D43)</f>
        <v>8009.67</v>
      </c>
      <c r="E42" s="51">
        <f t="shared" si="6"/>
        <v>29496.14</v>
      </c>
    </row>
    <row r="43" spans="1:6" x14ac:dyDescent="0.25">
      <c r="A43" s="30" t="s">
        <v>72</v>
      </c>
      <c r="B43" s="30" t="s">
        <v>36</v>
      </c>
      <c r="C43" s="51">
        <f>SUM(C44)</f>
        <v>21486.47</v>
      </c>
      <c r="D43" s="51">
        <f t="shared" si="6"/>
        <v>8009.67</v>
      </c>
      <c r="E43" s="51">
        <f t="shared" si="6"/>
        <v>29496.14</v>
      </c>
    </row>
    <row r="44" spans="1:6" x14ac:dyDescent="0.25">
      <c r="A44" s="32" t="s">
        <v>73</v>
      </c>
      <c r="B44" s="32" t="s">
        <v>94</v>
      </c>
      <c r="C44" s="54">
        <v>21486.47</v>
      </c>
      <c r="D44" s="54">
        <v>8009.67</v>
      </c>
      <c r="E44" s="50">
        <f t="shared" si="5"/>
        <v>29496.14</v>
      </c>
    </row>
    <row r="45" spans="1:6" x14ac:dyDescent="0.25">
      <c r="A45" s="30" t="s">
        <v>74</v>
      </c>
      <c r="B45" s="30" t="s">
        <v>95</v>
      </c>
      <c r="C45" s="51">
        <f>SUM(C46,C51,C53,C55,C57)</f>
        <v>3959976</v>
      </c>
      <c r="D45" s="51">
        <f t="shared" ref="D45:E45" si="7">SUM(D46,D51,D53,D55,D57)</f>
        <v>347271.42</v>
      </c>
      <c r="E45" s="51">
        <f t="shared" si="7"/>
        <v>4307247.42</v>
      </c>
    </row>
    <row r="46" spans="1:6" x14ac:dyDescent="0.25">
      <c r="A46" s="30" t="s">
        <v>75</v>
      </c>
      <c r="B46" s="30" t="s">
        <v>96</v>
      </c>
      <c r="C46" s="51">
        <f>SUM(C47:C50)</f>
        <v>3718313</v>
      </c>
      <c r="D46" s="51">
        <f t="shared" ref="D46:E46" si="8">SUM(D47:D50)</f>
        <v>329998.57</v>
      </c>
      <c r="E46" s="51">
        <f t="shared" si="8"/>
        <v>4048311.57</v>
      </c>
    </row>
    <row r="47" spans="1:6" x14ac:dyDescent="0.25">
      <c r="A47" s="32" t="s">
        <v>76</v>
      </c>
      <c r="B47" s="32" t="s">
        <v>97</v>
      </c>
      <c r="C47" s="54">
        <v>45588.03</v>
      </c>
      <c r="D47" s="54"/>
      <c r="E47" s="50">
        <f t="shared" si="5"/>
        <v>45588.03</v>
      </c>
    </row>
    <row r="48" spans="1:6" x14ac:dyDescent="0.25">
      <c r="A48" s="32" t="s">
        <v>77</v>
      </c>
      <c r="B48" s="32" t="s">
        <v>98</v>
      </c>
      <c r="C48" s="54">
        <v>90909.33</v>
      </c>
      <c r="D48" s="54"/>
      <c r="E48" s="50">
        <f t="shared" si="5"/>
        <v>90909.33</v>
      </c>
    </row>
    <row r="49" spans="1:5" x14ac:dyDescent="0.25">
      <c r="A49" s="32" t="s">
        <v>78</v>
      </c>
      <c r="B49" s="32" t="s">
        <v>99</v>
      </c>
      <c r="C49" s="54">
        <f>3368418+455060.64-80500-241663</f>
        <v>3501315.64</v>
      </c>
      <c r="D49" s="54">
        <v>329998.57</v>
      </c>
      <c r="E49" s="50">
        <f t="shared" si="5"/>
        <v>3831314.21</v>
      </c>
    </row>
    <row r="50" spans="1:5" x14ac:dyDescent="0.25">
      <c r="A50" s="32" t="s">
        <v>79</v>
      </c>
      <c r="B50" s="32" t="s">
        <v>100</v>
      </c>
      <c r="C50" s="54">
        <v>80500</v>
      </c>
      <c r="D50" s="54"/>
      <c r="E50" s="50">
        <f t="shared" si="5"/>
        <v>80500</v>
      </c>
    </row>
    <row r="51" spans="1:5" x14ac:dyDescent="0.25">
      <c r="A51" s="30" t="s">
        <v>80</v>
      </c>
      <c r="B51" s="30" t="s">
        <v>101</v>
      </c>
      <c r="C51" s="51">
        <f>SUM(C52)</f>
        <v>500</v>
      </c>
      <c r="D51" s="51">
        <f t="shared" ref="D51:E51" si="9">SUM(D52)</f>
        <v>0</v>
      </c>
      <c r="E51" s="51">
        <f t="shared" si="9"/>
        <v>500</v>
      </c>
    </row>
    <row r="52" spans="1:5" x14ac:dyDescent="0.25">
      <c r="A52" s="32" t="s">
        <v>81</v>
      </c>
      <c r="B52" s="32" t="s">
        <v>102</v>
      </c>
      <c r="C52" s="54">
        <v>500</v>
      </c>
      <c r="D52" s="54">
        <v>0</v>
      </c>
      <c r="E52" s="50">
        <f t="shared" si="5"/>
        <v>500</v>
      </c>
    </row>
    <row r="53" spans="1:5" x14ac:dyDescent="0.25">
      <c r="A53" s="30" t="s">
        <v>82</v>
      </c>
      <c r="B53" s="30" t="s">
        <v>103</v>
      </c>
      <c r="C53" s="51">
        <f>SUM(C54)</f>
        <v>5910</v>
      </c>
      <c r="D53" s="51">
        <f t="shared" ref="D53:E53" si="10">SUM(D54)</f>
        <v>-4000</v>
      </c>
      <c r="E53" s="51">
        <f t="shared" si="10"/>
        <v>1910</v>
      </c>
    </row>
    <row r="54" spans="1:5" x14ac:dyDescent="0.25">
      <c r="A54" s="32" t="s">
        <v>83</v>
      </c>
      <c r="B54" s="32" t="s">
        <v>104</v>
      </c>
      <c r="C54" s="54">
        <v>5910</v>
      </c>
      <c r="D54" s="54">
        <v>-4000</v>
      </c>
      <c r="E54" s="50">
        <f t="shared" si="5"/>
        <v>1910</v>
      </c>
    </row>
    <row r="55" spans="1:5" x14ac:dyDescent="0.25">
      <c r="A55" s="30" t="s">
        <v>84</v>
      </c>
      <c r="B55" s="30" t="s">
        <v>105</v>
      </c>
      <c r="C55" s="51">
        <f>SUM(C56)</f>
        <v>6555</v>
      </c>
      <c r="D55" s="51">
        <f t="shared" ref="D55:E55" si="11">SUM(D56)</f>
        <v>0</v>
      </c>
      <c r="E55" s="51">
        <f t="shared" si="11"/>
        <v>6555</v>
      </c>
    </row>
    <row r="56" spans="1:5" x14ac:dyDescent="0.25">
      <c r="A56" s="32" t="s">
        <v>85</v>
      </c>
      <c r="B56" s="32" t="s">
        <v>106</v>
      </c>
      <c r="C56" s="54">
        <v>6555</v>
      </c>
      <c r="D56" s="54">
        <v>0</v>
      </c>
      <c r="E56" s="50">
        <f t="shared" si="5"/>
        <v>6555</v>
      </c>
    </row>
    <row r="57" spans="1:5" x14ac:dyDescent="0.25">
      <c r="A57" s="30" t="s">
        <v>86</v>
      </c>
      <c r="B57" s="30" t="s">
        <v>107</v>
      </c>
      <c r="C57" s="51">
        <f>SUM(C58)</f>
        <v>228698</v>
      </c>
      <c r="D57" s="51">
        <f t="shared" ref="D57:E57" si="12">SUM(D58)</f>
        <v>21272.85</v>
      </c>
      <c r="E57" s="51">
        <f t="shared" si="12"/>
        <v>249970.85</v>
      </c>
    </row>
    <row r="58" spans="1:5" x14ac:dyDescent="0.25">
      <c r="A58" s="32" t="s">
        <v>87</v>
      </c>
      <c r="B58" s="32" t="s">
        <v>108</v>
      </c>
      <c r="C58" s="54">
        <v>228698</v>
      </c>
      <c r="D58" s="54">
        <v>21272.85</v>
      </c>
      <c r="E58" s="50">
        <f t="shared" si="5"/>
        <v>249970.85</v>
      </c>
    </row>
    <row r="59" spans="1:5" x14ac:dyDescent="0.25">
      <c r="A59" s="30" t="s">
        <v>88</v>
      </c>
      <c r="B59" s="30" t="s">
        <v>109</v>
      </c>
      <c r="C59" s="51">
        <f>SUM(C60)</f>
        <v>1800</v>
      </c>
      <c r="D59" s="51">
        <f t="shared" ref="D59:E60" si="13">SUM(D60)</f>
        <v>7000</v>
      </c>
      <c r="E59" s="51">
        <f t="shared" si="13"/>
        <v>8800</v>
      </c>
    </row>
    <row r="60" spans="1:5" x14ac:dyDescent="0.25">
      <c r="A60" s="30" t="s">
        <v>89</v>
      </c>
      <c r="B60" s="30" t="s">
        <v>109</v>
      </c>
      <c r="C60" s="51">
        <f>SUM(C61)</f>
        <v>1800</v>
      </c>
      <c r="D60" s="51">
        <f t="shared" si="13"/>
        <v>7000</v>
      </c>
      <c r="E60" s="51">
        <f t="shared" si="13"/>
        <v>8800</v>
      </c>
    </row>
    <row r="61" spans="1:5" x14ac:dyDescent="0.25">
      <c r="A61" s="32" t="s">
        <v>90</v>
      </c>
      <c r="B61" s="32" t="s">
        <v>110</v>
      </c>
      <c r="C61" s="54">
        <v>1800</v>
      </c>
      <c r="D61" s="54">
        <v>7000</v>
      </c>
      <c r="E61" s="50">
        <f t="shared" si="5"/>
        <v>8800</v>
      </c>
    </row>
    <row r="63" spans="1:5" ht="25.5" x14ac:dyDescent="0.25">
      <c r="A63" s="25" t="s">
        <v>34</v>
      </c>
      <c r="B63" s="26" t="s">
        <v>21</v>
      </c>
      <c r="C63" s="27" t="s">
        <v>45</v>
      </c>
      <c r="D63" s="27" t="s">
        <v>46</v>
      </c>
      <c r="E63" s="25" t="s">
        <v>44</v>
      </c>
    </row>
    <row r="64" spans="1:5" s="29" customFormat="1" ht="11.25" x14ac:dyDescent="0.2">
      <c r="A64" s="28">
        <v>1</v>
      </c>
      <c r="B64" s="28">
        <v>2</v>
      </c>
      <c r="C64" s="28">
        <v>3</v>
      </c>
      <c r="D64" s="28">
        <v>4</v>
      </c>
      <c r="E64" s="28">
        <v>5</v>
      </c>
    </row>
    <row r="65" spans="1:6" x14ac:dyDescent="0.25">
      <c r="A65" s="30"/>
      <c r="B65" s="30" t="s">
        <v>27</v>
      </c>
      <c r="C65" s="51">
        <f>SUM(C66,C70,C73,C89)</f>
        <v>4087297.38</v>
      </c>
      <c r="D65" s="51">
        <f t="shared" ref="D65:E65" si="14">SUM(D66,D70,D73,D89)</f>
        <v>73250</v>
      </c>
      <c r="E65" s="51">
        <f t="shared" si="14"/>
        <v>4160547.38</v>
      </c>
      <c r="F65" s="53"/>
    </row>
    <row r="66" spans="1:6" x14ac:dyDescent="0.25">
      <c r="A66" s="34" t="s">
        <v>67</v>
      </c>
      <c r="B66" s="30" t="s">
        <v>35</v>
      </c>
      <c r="C66" s="51">
        <f>SUM(C67)</f>
        <v>107682</v>
      </c>
      <c r="D66" s="51">
        <f t="shared" ref="D66:E66" si="15">SUM(D67)</f>
        <v>3268.67</v>
      </c>
      <c r="E66" s="51">
        <f t="shared" si="15"/>
        <v>110950.67</v>
      </c>
    </row>
    <row r="67" spans="1:6" x14ac:dyDescent="0.25">
      <c r="A67" s="34" t="s">
        <v>68</v>
      </c>
      <c r="B67" s="30" t="s">
        <v>91</v>
      </c>
      <c r="C67" s="51">
        <f>SUM(C68:C69)</f>
        <v>107682</v>
      </c>
      <c r="D67" s="51">
        <f t="shared" ref="D67:E67" si="16">SUM(D68:D69)</f>
        <v>3268.67</v>
      </c>
      <c r="E67" s="51">
        <f t="shared" si="16"/>
        <v>110950.67</v>
      </c>
    </row>
    <row r="68" spans="1:6" x14ac:dyDescent="0.25">
      <c r="A68" s="35" t="s">
        <v>69</v>
      </c>
      <c r="B68" s="32" t="s">
        <v>92</v>
      </c>
      <c r="C68" s="54">
        <v>44010</v>
      </c>
      <c r="D68" s="54">
        <v>0</v>
      </c>
      <c r="E68" s="50">
        <f>C68+D68</f>
        <v>44010</v>
      </c>
    </row>
    <row r="69" spans="1:6" x14ac:dyDescent="0.25">
      <c r="A69" s="35" t="s">
        <v>70</v>
      </c>
      <c r="B69" s="32" t="s">
        <v>93</v>
      </c>
      <c r="C69" s="54">
        <v>63672</v>
      </c>
      <c r="D69" s="54">
        <v>3268.67</v>
      </c>
      <c r="E69" s="50">
        <f>C69+D69</f>
        <v>66940.67</v>
      </c>
    </row>
    <row r="70" spans="1:6" x14ac:dyDescent="0.25">
      <c r="A70" s="34" t="s">
        <v>71</v>
      </c>
      <c r="B70" s="30" t="s">
        <v>36</v>
      </c>
      <c r="C70" s="51">
        <f>SUM(C71)</f>
        <v>17839.38</v>
      </c>
      <c r="D70" s="51">
        <f t="shared" ref="D70:E71" si="17">SUM(D71)</f>
        <v>3000</v>
      </c>
      <c r="E70" s="51">
        <f t="shared" si="17"/>
        <v>20839.38</v>
      </c>
    </row>
    <row r="71" spans="1:6" x14ac:dyDescent="0.25">
      <c r="A71" s="34" t="s">
        <v>72</v>
      </c>
      <c r="B71" s="30" t="s">
        <v>36</v>
      </c>
      <c r="C71" s="51">
        <f>SUM(C72)</f>
        <v>17839.38</v>
      </c>
      <c r="D71" s="51">
        <f t="shared" si="17"/>
        <v>3000</v>
      </c>
      <c r="E71" s="51">
        <f t="shared" si="17"/>
        <v>20839.38</v>
      </c>
    </row>
    <row r="72" spans="1:6" x14ac:dyDescent="0.25">
      <c r="A72" s="35" t="s">
        <v>73</v>
      </c>
      <c r="B72" s="32" t="s">
        <v>94</v>
      </c>
      <c r="C72" s="54">
        <v>17839.38</v>
      </c>
      <c r="D72" s="54">
        <v>3000</v>
      </c>
      <c r="E72" s="50">
        <f>C72+D72</f>
        <v>20839.38</v>
      </c>
    </row>
    <row r="73" spans="1:6" x14ac:dyDescent="0.25">
      <c r="A73" s="34" t="s">
        <v>74</v>
      </c>
      <c r="B73" s="30" t="s">
        <v>95</v>
      </c>
      <c r="C73" s="51">
        <f>SUM(C74,C79,C81,C83,C85)</f>
        <v>3959976</v>
      </c>
      <c r="D73" s="51">
        <f t="shared" ref="D73:E73" si="18">SUM(D74,D79,D81,D83,D85)</f>
        <v>59981.33</v>
      </c>
      <c r="E73" s="51">
        <f t="shared" si="18"/>
        <v>4019957.33</v>
      </c>
    </row>
    <row r="74" spans="1:6" x14ac:dyDescent="0.25">
      <c r="A74" s="34" t="s">
        <v>75</v>
      </c>
      <c r="B74" s="30" t="s">
        <v>96</v>
      </c>
      <c r="C74" s="51">
        <f>SUM(C75:C78)</f>
        <v>3718313</v>
      </c>
      <c r="D74" s="51">
        <f t="shared" ref="D74:E74" si="19">SUM(D75:D78)</f>
        <v>63981.33</v>
      </c>
      <c r="E74" s="51">
        <f t="shared" si="19"/>
        <v>3782294.33</v>
      </c>
    </row>
    <row r="75" spans="1:6" x14ac:dyDescent="0.25">
      <c r="A75" s="35" t="s">
        <v>76</v>
      </c>
      <c r="B75" s="32" t="s">
        <v>97</v>
      </c>
      <c r="C75" s="54">
        <v>41467</v>
      </c>
      <c r="D75" s="54">
        <v>0</v>
      </c>
      <c r="E75" s="50">
        <f>C75+D75</f>
        <v>41467</v>
      </c>
    </row>
    <row r="76" spans="1:6" x14ac:dyDescent="0.25">
      <c r="A76" s="35" t="s">
        <v>77</v>
      </c>
      <c r="B76" s="32" t="s">
        <v>98</v>
      </c>
      <c r="C76" s="54">
        <v>87928</v>
      </c>
      <c r="D76" s="54">
        <v>2981.33</v>
      </c>
      <c r="E76" s="50">
        <f>C76+D76</f>
        <v>90909.33</v>
      </c>
    </row>
    <row r="77" spans="1:6" x14ac:dyDescent="0.25">
      <c r="A77" s="35" t="s">
        <v>78</v>
      </c>
      <c r="B77" s="32" t="s">
        <v>99</v>
      </c>
      <c r="C77" s="54">
        <v>3508418</v>
      </c>
      <c r="D77" s="54">
        <v>61000</v>
      </c>
      <c r="E77" s="50">
        <f>C77+D77</f>
        <v>3569418</v>
      </c>
    </row>
    <row r="78" spans="1:6" x14ac:dyDescent="0.25">
      <c r="A78" s="35" t="s">
        <v>79</v>
      </c>
      <c r="B78" s="32" t="s">
        <v>100</v>
      </c>
      <c r="C78" s="54">
        <v>80500</v>
      </c>
      <c r="D78" s="54">
        <v>0</v>
      </c>
      <c r="E78" s="50">
        <f>C78+D78</f>
        <v>80500</v>
      </c>
    </row>
    <row r="79" spans="1:6" x14ac:dyDescent="0.25">
      <c r="A79" s="34" t="s">
        <v>80</v>
      </c>
      <c r="B79" s="30" t="s">
        <v>101</v>
      </c>
      <c r="C79" s="51">
        <f>SUM(C80)</f>
        <v>500</v>
      </c>
      <c r="D79" s="51">
        <f t="shared" ref="D79:E79" si="20">SUM(D80)</f>
        <v>0</v>
      </c>
      <c r="E79" s="51">
        <f t="shared" si="20"/>
        <v>500</v>
      </c>
    </row>
    <row r="80" spans="1:6" x14ac:dyDescent="0.25">
      <c r="A80" s="35" t="s">
        <v>81</v>
      </c>
      <c r="B80" s="32" t="s">
        <v>102</v>
      </c>
      <c r="C80" s="54">
        <v>500</v>
      </c>
      <c r="D80" s="54">
        <v>0</v>
      </c>
      <c r="E80" s="50">
        <f>C80+D80</f>
        <v>500</v>
      </c>
    </row>
    <row r="81" spans="1:5" x14ac:dyDescent="0.25">
      <c r="A81" s="34" t="s">
        <v>82</v>
      </c>
      <c r="B81" s="30" t="s">
        <v>103</v>
      </c>
      <c r="C81" s="51">
        <f>SUM(C82)</f>
        <v>5910</v>
      </c>
      <c r="D81" s="51">
        <f t="shared" ref="D81:E81" si="21">SUM(D82)</f>
        <v>-4000</v>
      </c>
      <c r="E81" s="51">
        <f t="shared" si="21"/>
        <v>1910</v>
      </c>
    </row>
    <row r="82" spans="1:5" x14ac:dyDescent="0.25">
      <c r="A82" s="35" t="s">
        <v>83</v>
      </c>
      <c r="B82" s="32" t="s">
        <v>104</v>
      </c>
      <c r="C82" s="54">
        <v>5910</v>
      </c>
      <c r="D82" s="54">
        <v>-4000</v>
      </c>
      <c r="E82" s="50">
        <f>C82+D82</f>
        <v>1910</v>
      </c>
    </row>
    <row r="83" spans="1:5" x14ac:dyDescent="0.25">
      <c r="A83" s="34" t="s">
        <v>84</v>
      </c>
      <c r="B83" s="30" t="s">
        <v>105</v>
      </c>
      <c r="C83" s="51">
        <f>SUM(C84)</f>
        <v>6555</v>
      </c>
      <c r="D83" s="51">
        <f t="shared" ref="D83:E83" si="22">SUM(D84)</f>
        <v>0</v>
      </c>
      <c r="E83" s="51">
        <f t="shared" si="22"/>
        <v>6555</v>
      </c>
    </row>
    <row r="84" spans="1:5" x14ac:dyDescent="0.25">
      <c r="A84" s="35" t="s">
        <v>85</v>
      </c>
      <c r="B84" s="32" t="s">
        <v>106</v>
      </c>
      <c r="C84" s="54">
        <v>6555</v>
      </c>
      <c r="D84" s="54">
        <v>0</v>
      </c>
      <c r="E84" s="50">
        <f>C84+D84</f>
        <v>6555</v>
      </c>
    </row>
    <row r="85" spans="1:5" x14ac:dyDescent="0.25">
      <c r="A85" s="34" t="s">
        <v>86</v>
      </c>
      <c r="B85" s="30" t="s">
        <v>107</v>
      </c>
      <c r="C85" s="51">
        <f>SUM(C86)</f>
        <v>228698</v>
      </c>
      <c r="D85" s="51">
        <f t="shared" ref="D85:E85" si="23">SUM(D86)</f>
        <v>0</v>
      </c>
      <c r="E85" s="51">
        <f t="shared" si="23"/>
        <v>228698</v>
      </c>
    </row>
    <row r="86" spans="1:5" x14ac:dyDescent="0.25">
      <c r="A86" s="35" t="s">
        <v>87</v>
      </c>
      <c r="B86" s="32" t="s">
        <v>108</v>
      </c>
      <c r="C86" s="54">
        <v>228698</v>
      </c>
      <c r="D86" s="54">
        <v>0</v>
      </c>
      <c r="E86" s="50">
        <f>C86+D86</f>
        <v>228698</v>
      </c>
    </row>
    <row r="87" spans="1:5" x14ac:dyDescent="0.25">
      <c r="A87" s="35" t="s">
        <v>111</v>
      </c>
      <c r="B87" s="32" t="s">
        <v>113</v>
      </c>
      <c r="C87" s="54">
        <v>0</v>
      </c>
      <c r="D87" s="54">
        <v>0</v>
      </c>
      <c r="E87" s="50">
        <f>C87+D87</f>
        <v>0</v>
      </c>
    </row>
    <row r="88" spans="1:5" x14ac:dyDescent="0.25">
      <c r="A88" s="35" t="s">
        <v>112</v>
      </c>
      <c r="B88" s="32" t="s">
        <v>114</v>
      </c>
      <c r="C88" s="54">
        <v>0</v>
      </c>
      <c r="D88" s="54">
        <v>0</v>
      </c>
      <c r="E88" s="50">
        <f>C88+D88</f>
        <v>0</v>
      </c>
    </row>
    <row r="89" spans="1:5" x14ac:dyDescent="0.25">
      <c r="A89" s="60" t="s">
        <v>88</v>
      </c>
      <c r="B89" s="30" t="s">
        <v>109</v>
      </c>
      <c r="C89" s="51">
        <f>SUM(C90)</f>
        <v>1800</v>
      </c>
      <c r="D89" s="51">
        <f t="shared" ref="D89:E90" si="24">SUM(D90)</f>
        <v>7000</v>
      </c>
      <c r="E89" s="51">
        <f t="shared" si="24"/>
        <v>8800</v>
      </c>
    </row>
    <row r="90" spans="1:5" x14ac:dyDescent="0.25">
      <c r="A90" s="60" t="s">
        <v>89</v>
      </c>
      <c r="B90" s="61" t="s">
        <v>109</v>
      </c>
      <c r="C90" s="62">
        <f>SUM(C91)</f>
        <v>1800</v>
      </c>
      <c r="D90" s="62">
        <f t="shared" si="24"/>
        <v>7000</v>
      </c>
      <c r="E90" s="62">
        <f t="shared" si="24"/>
        <v>8800</v>
      </c>
    </row>
    <row r="91" spans="1:5" x14ac:dyDescent="0.25">
      <c r="A91" s="56" t="s">
        <v>90</v>
      </c>
      <c r="B91" s="32" t="s">
        <v>110</v>
      </c>
      <c r="C91" s="54">
        <v>1800</v>
      </c>
      <c r="D91" s="54">
        <v>7000</v>
      </c>
      <c r="E91" s="50">
        <f>C91+D91</f>
        <v>8800</v>
      </c>
    </row>
    <row r="93" spans="1:5" ht="15.75" x14ac:dyDescent="0.25">
      <c r="B93" s="95" t="s">
        <v>37</v>
      </c>
      <c r="C93" s="95"/>
      <c r="D93" s="95"/>
      <c r="E93" s="95"/>
    </row>
    <row r="94" spans="1:5" ht="18.75" x14ac:dyDescent="0.25">
      <c r="B94" s="20"/>
      <c r="C94" s="20"/>
      <c r="D94" s="20"/>
      <c r="E94" s="20"/>
    </row>
    <row r="95" spans="1:5" ht="25.5" x14ac:dyDescent="0.25">
      <c r="A95" s="25" t="s">
        <v>34</v>
      </c>
      <c r="B95" s="26" t="s">
        <v>21</v>
      </c>
      <c r="C95" s="27" t="s">
        <v>45</v>
      </c>
      <c r="D95" s="27" t="s">
        <v>46</v>
      </c>
      <c r="E95" s="25" t="s">
        <v>44</v>
      </c>
    </row>
    <row r="96" spans="1:5" x14ac:dyDescent="0.25">
      <c r="A96" s="28">
        <v>1</v>
      </c>
      <c r="B96" s="28">
        <v>2</v>
      </c>
      <c r="C96" s="28">
        <v>3</v>
      </c>
      <c r="D96" s="28">
        <v>4</v>
      </c>
      <c r="E96" s="28">
        <v>5</v>
      </c>
    </row>
    <row r="97" spans="1:5" x14ac:dyDescent="0.25">
      <c r="A97" s="37"/>
      <c r="B97" s="30" t="s">
        <v>27</v>
      </c>
      <c r="C97" s="51">
        <f>C98</f>
        <v>4087297.38</v>
      </c>
      <c r="D97" s="51">
        <f t="shared" ref="D97" si="25">D98</f>
        <v>73250</v>
      </c>
      <c r="E97" s="51">
        <f>C97+D97</f>
        <v>4160547.38</v>
      </c>
    </row>
    <row r="98" spans="1:5" x14ac:dyDescent="0.25">
      <c r="A98" s="37" t="s">
        <v>116</v>
      </c>
      <c r="B98" s="30" t="s">
        <v>117</v>
      </c>
      <c r="C98" s="63">
        <f>SUM(C99)</f>
        <v>4087297.38</v>
      </c>
      <c r="D98" s="64">
        <f t="shared" ref="D98" si="26">SUM(D99)</f>
        <v>73250</v>
      </c>
      <c r="E98" s="51">
        <f t="shared" ref="E98:E99" si="27">C98+D98</f>
        <v>4160547.38</v>
      </c>
    </row>
    <row r="99" spans="1:5" x14ac:dyDescent="0.25">
      <c r="A99" s="38" t="s">
        <v>118</v>
      </c>
      <c r="B99" s="32" t="s">
        <v>119</v>
      </c>
      <c r="C99" s="54">
        <v>4087297.38</v>
      </c>
      <c r="D99" s="54">
        <v>73250</v>
      </c>
      <c r="E99" s="54">
        <f t="shared" si="27"/>
        <v>4160547.38</v>
      </c>
    </row>
  </sheetData>
  <mergeCells count="4">
    <mergeCell ref="B93:E93"/>
    <mergeCell ref="A2:E2"/>
    <mergeCell ref="A4:E4"/>
    <mergeCell ref="A33:E33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rowBreaks count="2" manualBreakCount="2">
    <brk id="31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workbookViewId="0">
      <selection activeCell="A2" sqref="A2:E15"/>
    </sheetView>
  </sheetViews>
  <sheetFormatPr defaultColWidth="8.85546875" defaultRowHeight="15" x14ac:dyDescent="0.25"/>
  <cols>
    <col min="1" max="1" width="7.85546875" style="21" bestFit="1" customWidth="1"/>
    <col min="2" max="2" width="44.7109375" style="21" customWidth="1"/>
    <col min="3" max="4" width="19.5703125" style="21" customWidth="1"/>
    <col min="5" max="6" width="19.42578125" style="21" customWidth="1"/>
    <col min="7" max="8" width="25.28515625" style="21" customWidth="1"/>
    <col min="9" max="16384" width="8.85546875" style="21"/>
  </cols>
  <sheetData>
    <row r="1" spans="1:8" ht="18.75" x14ac:dyDescent="0.25">
      <c r="A1" s="39"/>
      <c r="B1" s="20"/>
      <c r="C1" s="20"/>
      <c r="D1" s="20"/>
      <c r="E1" s="20"/>
      <c r="F1" s="20"/>
      <c r="G1" s="20"/>
      <c r="H1" s="20"/>
    </row>
    <row r="2" spans="1:8" ht="15.6" customHeight="1" x14ac:dyDescent="0.25">
      <c r="A2" s="95" t="s">
        <v>38</v>
      </c>
      <c r="B2" s="95"/>
      <c r="C2" s="95"/>
      <c r="D2" s="95"/>
      <c r="E2" s="95"/>
      <c r="F2" s="36"/>
      <c r="G2" s="23"/>
      <c r="H2" s="23"/>
    </row>
    <row r="3" spans="1:8" ht="18.75" x14ac:dyDescent="0.25">
      <c r="A3" s="20"/>
      <c r="B3" s="20"/>
      <c r="C3" s="20"/>
      <c r="D3" s="20"/>
      <c r="E3" s="20"/>
      <c r="F3" s="20"/>
      <c r="G3" s="22"/>
      <c r="H3" s="22"/>
    </row>
    <row r="4" spans="1:8" ht="15.6" customHeight="1" x14ac:dyDescent="0.25">
      <c r="A4" s="95" t="s">
        <v>39</v>
      </c>
      <c r="B4" s="95"/>
      <c r="C4" s="95"/>
      <c r="D4" s="95"/>
      <c r="E4" s="95"/>
      <c r="F4" s="36"/>
      <c r="G4" s="24"/>
      <c r="H4" s="24"/>
    </row>
    <row r="5" spans="1:8" ht="18.75" x14ac:dyDescent="0.25">
      <c r="A5" s="20"/>
      <c r="B5" s="20"/>
      <c r="C5" s="20"/>
      <c r="D5" s="20"/>
      <c r="E5" s="20"/>
      <c r="F5" s="20"/>
      <c r="G5" s="22"/>
      <c r="H5" s="22"/>
    </row>
    <row r="6" spans="1:8" ht="25.5" x14ac:dyDescent="0.25">
      <c r="A6" s="25" t="s">
        <v>34</v>
      </c>
      <c r="B6" s="26" t="s">
        <v>21</v>
      </c>
      <c r="C6" s="27" t="s">
        <v>45</v>
      </c>
      <c r="D6" s="27" t="s">
        <v>46</v>
      </c>
      <c r="E6" s="25" t="s">
        <v>44</v>
      </c>
    </row>
    <row r="7" spans="1:8" s="29" customFormat="1" ht="11.25" x14ac:dyDescent="0.2">
      <c r="A7" s="28">
        <v>1</v>
      </c>
      <c r="B7" s="28">
        <v>2</v>
      </c>
      <c r="C7" s="28">
        <v>3</v>
      </c>
      <c r="D7" s="28">
        <v>4</v>
      </c>
      <c r="E7" s="28">
        <v>5</v>
      </c>
    </row>
    <row r="8" spans="1:8" x14ac:dyDescent="0.25">
      <c r="A8" s="30"/>
      <c r="B8" s="30"/>
      <c r="C8" s="30"/>
      <c r="D8" s="30"/>
      <c r="E8" s="31"/>
    </row>
    <row r="11" spans="1:8" ht="15.75" x14ac:dyDescent="0.25">
      <c r="B11" s="95" t="s">
        <v>40</v>
      </c>
      <c r="C11" s="95"/>
      <c r="D11" s="95"/>
      <c r="E11" s="95"/>
    </row>
    <row r="12" spans="1:8" ht="18.75" x14ac:dyDescent="0.25">
      <c r="B12" s="20"/>
      <c r="C12" s="20"/>
      <c r="D12" s="20"/>
      <c r="E12" s="20"/>
    </row>
    <row r="13" spans="1:8" ht="25.5" x14ac:dyDescent="0.25">
      <c r="A13" s="25" t="s">
        <v>34</v>
      </c>
      <c r="B13" s="26" t="s">
        <v>21</v>
      </c>
      <c r="C13" s="27" t="s">
        <v>45</v>
      </c>
      <c r="D13" s="27" t="s">
        <v>46</v>
      </c>
      <c r="E13" s="25" t="s">
        <v>44</v>
      </c>
    </row>
    <row r="14" spans="1:8" ht="10.15" customHeight="1" x14ac:dyDescent="0.25">
      <c r="A14" s="28">
        <v>1</v>
      </c>
      <c r="B14" s="28">
        <v>2</v>
      </c>
      <c r="C14" s="28">
        <v>3</v>
      </c>
      <c r="D14" s="28">
        <v>4</v>
      </c>
      <c r="E14" s="28">
        <v>5</v>
      </c>
    </row>
    <row r="15" spans="1:8" x14ac:dyDescent="0.25">
      <c r="A15" s="30"/>
      <c r="B15" s="30"/>
      <c r="C15" s="30"/>
      <c r="D15" s="30"/>
      <c r="E15" s="31"/>
    </row>
  </sheetData>
  <mergeCells count="3">
    <mergeCell ref="B11:E11"/>
    <mergeCell ref="A2:E2"/>
    <mergeCell ref="A4:E4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60"/>
  <sheetViews>
    <sheetView tabSelected="1" zoomScaleNormal="100" workbookViewId="0"/>
  </sheetViews>
  <sheetFormatPr defaultColWidth="8.85546875" defaultRowHeight="15" x14ac:dyDescent="0.25"/>
  <cols>
    <col min="1" max="1" width="31.42578125" style="21" customWidth="1"/>
    <col min="2" max="2" width="77.28515625" style="21" bestFit="1" customWidth="1"/>
    <col min="3" max="5" width="19.42578125" style="21" customWidth="1"/>
    <col min="6" max="16384" width="8.85546875" style="21"/>
  </cols>
  <sheetData>
    <row r="1" spans="1:5" ht="18.75" x14ac:dyDescent="0.25">
      <c r="A1" s="39"/>
      <c r="B1" s="20"/>
      <c r="C1" s="20"/>
      <c r="D1" s="20"/>
      <c r="E1" s="20"/>
    </row>
    <row r="2" spans="1:5" ht="15.75" x14ac:dyDescent="0.25">
      <c r="A2" s="95" t="s">
        <v>41</v>
      </c>
      <c r="B2" s="96"/>
      <c r="C2" s="96"/>
      <c r="D2" s="96"/>
      <c r="E2" s="96"/>
    </row>
    <row r="3" spans="1:5" ht="18.75" x14ac:dyDescent="0.25">
      <c r="A3" s="20"/>
      <c r="B3" s="20"/>
      <c r="C3" s="20"/>
      <c r="D3" s="20"/>
      <c r="E3" s="20"/>
    </row>
    <row r="4" spans="1:5" ht="25.5" x14ac:dyDescent="0.25">
      <c r="A4" s="25" t="s">
        <v>42</v>
      </c>
      <c r="B4" s="25" t="s">
        <v>21</v>
      </c>
      <c r="C4" s="27" t="s">
        <v>45</v>
      </c>
      <c r="D4" s="27" t="s">
        <v>46</v>
      </c>
      <c r="E4" s="25" t="s">
        <v>44</v>
      </c>
    </row>
    <row r="5" spans="1:5" s="29" customFormat="1" ht="11.25" x14ac:dyDescent="0.2">
      <c r="A5" s="28">
        <v>1</v>
      </c>
      <c r="B5" s="28">
        <v>2</v>
      </c>
      <c r="C5" s="28">
        <v>3</v>
      </c>
      <c r="D5" s="28">
        <v>4</v>
      </c>
      <c r="E5" s="28">
        <v>5</v>
      </c>
    </row>
    <row r="6" spans="1:5" x14ac:dyDescent="0.25">
      <c r="A6" s="65"/>
      <c r="B6" s="65" t="s">
        <v>120</v>
      </c>
      <c r="C6" s="66">
        <v>4087297.38</v>
      </c>
      <c r="D6" s="66">
        <v>73250</v>
      </c>
      <c r="E6" s="66">
        <v>4160547.38</v>
      </c>
    </row>
    <row r="7" spans="1:5" x14ac:dyDescent="0.25">
      <c r="A7" s="65" t="s">
        <v>121</v>
      </c>
      <c r="B7" s="65" t="s">
        <v>122</v>
      </c>
      <c r="C7" s="66">
        <v>4087297.38</v>
      </c>
      <c r="D7" s="66">
        <v>73250</v>
      </c>
      <c r="E7" s="66">
        <v>4160547.38</v>
      </c>
    </row>
    <row r="8" spans="1:5" x14ac:dyDescent="0.25">
      <c r="A8" s="65" t="s">
        <v>123</v>
      </c>
      <c r="B8" s="65" t="s">
        <v>124</v>
      </c>
      <c r="C8" s="66">
        <v>4087297.38</v>
      </c>
      <c r="D8" s="66">
        <v>73250</v>
      </c>
      <c r="E8" s="66">
        <v>4160547.38</v>
      </c>
    </row>
    <row r="9" spans="1:5" x14ac:dyDescent="0.25">
      <c r="A9" s="65" t="s">
        <v>125</v>
      </c>
      <c r="B9" s="65" t="s">
        <v>126</v>
      </c>
      <c r="C9" s="66">
        <v>4087297.38</v>
      </c>
      <c r="D9" s="66">
        <v>73250</v>
      </c>
      <c r="E9" s="66">
        <v>4160547.38</v>
      </c>
    </row>
    <row r="10" spans="1:5" x14ac:dyDescent="0.25">
      <c r="A10" s="65" t="s">
        <v>132</v>
      </c>
      <c r="B10" s="65" t="s">
        <v>133</v>
      </c>
      <c r="C10" s="66">
        <v>19650</v>
      </c>
      <c r="D10" s="66">
        <v>10000</v>
      </c>
      <c r="E10" s="66">
        <v>29650</v>
      </c>
    </row>
    <row r="11" spans="1:5" x14ac:dyDescent="0.25">
      <c r="A11" s="65" t="s">
        <v>134</v>
      </c>
      <c r="B11" s="65" t="s">
        <v>135</v>
      </c>
      <c r="C11" s="66">
        <v>19650</v>
      </c>
      <c r="D11" s="66">
        <v>10000</v>
      </c>
      <c r="E11" s="66">
        <v>29650</v>
      </c>
    </row>
    <row r="12" spans="1:5" x14ac:dyDescent="0.25">
      <c r="A12" s="68" t="s">
        <v>136</v>
      </c>
      <c r="B12" s="68" t="s">
        <v>35</v>
      </c>
      <c r="C12" s="69">
        <v>150</v>
      </c>
      <c r="D12" s="69">
        <v>5800</v>
      </c>
      <c r="E12" s="69">
        <v>5950</v>
      </c>
    </row>
    <row r="13" spans="1:5" x14ac:dyDescent="0.25">
      <c r="A13" s="68" t="s">
        <v>137</v>
      </c>
      <c r="B13" s="68" t="s">
        <v>91</v>
      </c>
      <c r="C13" s="69">
        <v>150</v>
      </c>
      <c r="D13" s="69">
        <v>5800</v>
      </c>
      <c r="E13" s="69">
        <v>5950</v>
      </c>
    </row>
    <row r="14" spans="1:5" x14ac:dyDescent="0.25">
      <c r="A14" s="68" t="s">
        <v>138</v>
      </c>
      <c r="B14" s="68" t="s">
        <v>92</v>
      </c>
      <c r="C14" s="69">
        <v>150</v>
      </c>
      <c r="D14" s="69">
        <v>0</v>
      </c>
      <c r="E14" s="69">
        <v>150</v>
      </c>
    </row>
    <row r="15" spans="1:5" x14ac:dyDescent="0.25">
      <c r="A15" s="65" t="s">
        <v>139</v>
      </c>
      <c r="B15" s="65" t="s">
        <v>31</v>
      </c>
      <c r="C15" s="66">
        <v>150</v>
      </c>
      <c r="D15" s="66">
        <v>0</v>
      </c>
      <c r="E15" s="66">
        <v>150</v>
      </c>
    </row>
    <row r="16" spans="1:5" x14ac:dyDescent="0.25">
      <c r="A16" s="40" t="s">
        <v>60</v>
      </c>
      <c r="B16" s="40" t="s">
        <v>65</v>
      </c>
      <c r="C16" s="67">
        <v>150</v>
      </c>
      <c r="D16" s="67">
        <v>0</v>
      </c>
      <c r="E16" s="67">
        <v>150</v>
      </c>
    </row>
    <row r="17" spans="1:5" x14ac:dyDescent="0.25">
      <c r="A17" s="40" t="s">
        <v>61</v>
      </c>
      <c r="B17" s="40" t="s">
        <v>66</v>
      </c>
      <c r="C17" s="67">
        <v>0</v>
      </c>
      <c r="D17" s="67">
        <v>0</v>
      </c>
      <c r="E17" s="67">
        <v>0</v>
      </c>
    </row>
    <row r="18" spans="1:5" x14ac:dyDescent="0.25">
      <c r="A18" s="68" t="s">
        <v>140</v>
      </c>
      <c r="B18" s="68" t="s">
        <v>93</v>
      </c>
      <c r="C18" s="69">
        <v>0</v>
      </c>
      <c r="D18" s="69">
        <v>5800</v>
      </c>
      <c r="E18" s="69">
        <v>5800</v>
      </c>
    </row>
    <row r="19" spans="1:5" x14ac:dyDescent="0.25">
      <c r="A19" s="65" t="s">
        <v>139</v>
      </c>
      <c r="B19" s="65" t="s">
        <v>31</v>
      </c>
      <c r="C19" s="66">
        <v>0</v>
      </c>
      <c r="D19" s="66">
        <v>5800</v>
      </c>
      <c r="E19" s="66">
        <v>5800</v>
      </c>
    </row>
    <row r="20" spans="1:5" x14ac:dyDescent="0.25">
      <c r="A20" s="40" t="s">
        <v>60</v>
      </c>
      <c r="B20" s="40" t="s">
        <v>65</v>
      </c>
      <c r="C20" s="67">
        <v>0</v>
      </c>
      <c r="D20" s="67">
        <v>0</v>
      </c>
      <c r="E20" s="67">
        <v>0</v>
      </c>
    </row>
    <row r="21" spans="1:5" x14ac:dyDescent="0.25">
      <c r="A21" s="40" t="s">
        <v>61</v>
      </c>
      <c r="B21" s="40" t="s">
        <v>66</v>
      </c>
      <c r="C21" s="67">
        <v>0</v>
      </c>
      <c r="D21" s="67">
        <v>5800</v>
      </c>
      <c r="E21" s="67">
        <v>5800</v>
      </c>
    </row>
    <row r="22" spans="1:5" x14ac:dyDescent="0.25">
      <c r="A22" s="68" t="s">
        <v>128</v>
      </c>
      <c r="B22" s="68" t="s">
        <v>36</v>
      </c>
      <c r="C22" s="69">
        <v>7200</v>
      </c>
      <c r="D22" s="69">
        <v>0</v>
      </c>
      <c r="E22" s="69">
        <v>7200</v>
      </c>
    </row>
    <row r="23" spans="1:5" x14ac:dyDescent="0.25">
      <c r="A23" s="68" t="s">
        <v>129</v>
      </c>
      <c r="B23" s="68" t="s">
        <v>36</v>
      </c>
      <c r="C23" s="69">
        <v>7200</v>
      </c>
      <c r="D23" s="69">
        <v>0</v>
      </c>
      <c r="E23" s="69">
        <v>7200</v>
      </c>
    </row>
    <row r="24" spans="1:5" x14ac:dyDescent="0.25">
      <c r="A24" s="68" t="s">
        <v>130</v>
      </c>
      <c r="B24" s="68" t="s">
        <v>94</v>
      </c>
      <c r="C24" s="69">
        <v>7200</v>
      </c>
      <c r="D24" s="69">
        <v>0</v>
      </c>
      <c r="E24" s="69">
        <v>7200</v>
      </c>
    </row>
    <row r="25" spans="1:5" x14ac:dyDescent="0.25">
      <c r="A25" s="65" t="s">
        <v>139</v>
      </c>
      <c r="B25" s="65" t="s">
        <v>31</v>
      </c>
      <c r="C25" s="66">
        <v>7200</v>
      </c>
      <c r="D25" s="66">
        <v>0</v>
      </c>
      <c r="E25" s="66">
        <v>7200</v>
      </c>
    </row>
    <row r="26" spans="1:5" x14ac:dyDescent="0.25">
      <c r="A26" s="40" t="s">
        <v>60</v>
      </c>
      <c r="B26" s="40" t="s">
        <v>65</v>
      </c>
      <c r="C26" s="67">
        <v>6200</v>
      </c>
      <c r="D26" s="67">
        <v>0</v>
      </c>
      <c r="E26" s="67">
        <v>6200</v>
      </c>
    </row>
    <row r="27" spans="1:5" x14ac:dyDescent="0.25">
      <c r="A27" s="40" t="s">
        <v>61</v>
      </c>
      <c r="B27" s="40" t="s">
        <v>66</v>
      </c>
      <c r="C27" s="67">
        <v>1000</v>
      </c>
      <c r="D27" s="67">
        <v>0</v>
      </c>
      <c r="E27" s="67">
        <v>1000</v>
      </c>
    </row>
    <row r="28" spans="1:5" x14ac:dyDescent="0.25">
      <c r="A28" s="68" t="s">
        <v>141</v>
      </c>
      <c r="B28" s="68" t="s">
        <v>95</v>
      </c>
      <c r="C28" s="69">
        <v>12300</v>
      </c>
      <c r="D28" s="69">
        <v>4200</v>
      </c>
      <c r="E28" s="69">
        <v>16500</v>
      </c>
    </row>
    <row r="29" spans="1:5" x14ac:dyDescent="0.25">
      <c r="A29" s="68" t="s">
        <v>142</v>
      </c>
      <c r="B29" s="68" t="s">
        <v>96</v>
      </c>
      <c r="C29" s="69">
        <v>12300</v>
      </c>
      <c r="D29" s="69">
        <v>4200</v>
      </c>
      <c r="E29" s="69">
        <v>16500</v>
      </c>
    </row>
    <row r="30" spans="1:5" x14ac:dyDescent="0.25">
      <c r="A30" s="68" t="s">
        <v>143</v>
      </c>
      <c r="B30" s="68" t="s">
        <v>98</v>
      </c>
      <c r="C30" s="69">
        <v>0</v>
      </c>
      <c r="D30" s="69">
        <v>4200</v>
      </c>
      <c r="E30" s="69">
        <v>4200</v>
      </c>
    </row>
    <row r="31" spans="1:5" x14ac:dyDescent="0.25">
      <c r="A31" s="65" t="s">
        <v>139</v>
      </c>
      <c r="B31" s="65" t="s">
        <v>31</v>
      </c>
      <c r="C31" s="66">
        <v>0</v>
      </c>
      <c r="D31" s="66">
        <v>4200</v>
      </c>
      <c r="E31" s="66">
        <v>4200</v>
      </c>
    </row>
    <row r="32" spans="1:5" x14ac:dyDescent="0.25">
      <c r="A32" s="40" t="s">
        <v>61</v>
      </c>
      <c r="B32" s="40" t="s">
        <v>66</v>
      </c>
      <c r="C32" s="67">
        <v>0</v>
      </c>
      <c r="D32" s="67">
        <v>4200</v>
      </c>
      <c r="E32" s="67">
        <v>4200</v>
      </c>
    </row>
    <row r="33" spans="1:5" x14ac:dyDescent="0.25">
      <c r="A33" s="68" t="s">
        <v>144</v>
      </c>
      <c r="B33" s="68" t="s">
        <v>99</v>
      </c>
      <c r="C33" s="69">
        <v>12300</v>
      </c>
      <c r="D33" s="69">
        <v>0</v>
      </c>
      <c r="E33" s="69">
        <v>12300</v>
      </c>
    </row>
    <row r="34" spans="1:5" x14ac:dyDescent="0.25">
      <c r="A34" s="65" t="s">
        <v>139</v>
      </c>
      <c r="B34" s="65" t="s">
        <v>31</v>
      </c>
      <c r="C34" s="66">
        <v>12300</v>
      </c>
      <c r="D34" s="66">
        <v>0</v>
      </c>
      <c r="E34" s="66">
        <v>12300</v>
      </c>
    </row>
    <row r="35" spans="1:5" x14ac:dyDescent="0.25">
      <c r="A35" s="40" t="s">
        <v>59</v>
      </c>
      <c r="B35" s="40" t="s">
        <v>32</v>
      </c>
      <c r="C35" s="67">
        <v>100</v>
      </c>
      <c r="D35" s="67">
        <v>0</v>
      </c>
      <c r="E35" s="67">
        <v>100</v>
      </c>
    </row>
    <row r="36" spans="1:5" x14ac:dyDescent="0.25">
      <c r="A36" s="40" t="s">
        <v>60</v>
      </c>
      <c r="B36" s="40" t="s">
        <v>65</v>
      </c>
      <c r="C36" s="67">
        <v>12200</v>
      </c>
      <c r="D36" s="67">
        <v>0</v>
      </c>
      <c r="E36" s="67">
        <v>12200</v>
      </c>
    </row>
    <row r="37" spans="1:5" x14ac:dyDescent="0.25">
      <c r="A37" s="65" t="s">
        <v>145</v>
      </c>
      <c r="B37" s="65" t="s">
        <v>146</v>
      </c>
      <c r="C37" s="66">
        <v>4067647.38</v>
      </c>
      <c r="D37" s="66">
        <v>63250</v>
      </c>
      <c r="E37" s="66">
        <v>4130897.38</v>
      </c>
    </row>
    <row r="38" spans="1:5" x14ac:dyDescent="0.25">
      <c r="A38" s="65" t="s">
        <v>147</v>
      </c>
      <c r="B38" s="65" t="s">
        <v>148</v>
      </c>
      <c r="C38" s="66">
        <v>3065400</v>
      </c>
      <c r="D38" s="66">
        <v>200</v>
      </c>
      <c r="E38" s="66">
        <v>3065600</v>
      </c>
    </row>
    <row r="39" spans="1:5" x14ac:dyDescent="0.25">
      <c r="A39" s="68" t="s">
        <v>128</v>
      </c>
      <c r="B39" s="68" t="s">
        <v>36</v>
      </c>
      <c r="C39" s="69">
        <v>0</v>
      </c>
      <c r="D39" s="69">
        <v>200</v>
      </c>
      <c r="E39" s="69">
        <v>200</v>
      </c>
    </row>
    <row r="40" spans="1:5" x14ac:dyDescent="0.25">
      <c r="A40" s="68" t="s">
        <v>129</v>
      </c>
      <c r="B40" s="68" t="s">
        <v>36</v>
      </c>
      <c r="C40" s="69">
        <v>0</v>
      </c>
      <c r="D40" s="69">
        <v>200</v>
      </c>
      <c r="E40" s="69">
        <v>200</v>
      </c>
    </row>
    <row r="41" spans="1:5" x14ac:dyDescent="0.25">
      <c r="A41" s="68" t="s">
        <v>130</v>
      </c>
      <c r="B41" s="68" t="s">
        <v>94</v>
      </c>
      <c r="C41" s="69">
        <v>0</v>
      </c>
      <c r="D41" s="69">
        <v>200</v>
      </c>
      <c r="E41" s="69">
        <v>200</v>
      </c>
    </row>
    <row r="42" spans="1:5" x14ac:dyDescent="0.25">
      <c r="A42" s="65" t="s">
        <v>131</v>
      </c>
      <c r="B42" s="65" t="s">
        <v>28</v>
      </c>
      <c r="C42" s="66">
        <v>0</v>
      </c>
      <c r="D42" s="66">
        <v>200</v>
      </c>
      <c r="E42" s="66">
        <v>200</v>
      </c>
    </row>
    <row r="43" spans="1:5" x14ac:dyDescent="0.25">
      <c r="A43" s="40" t="s">
        <v>54</v>
      </c>
      <c r="B43" s="40" t="s">
        <v>29</v>
      </c>
      <c r="C43" s="67">
        <v>0</v>
      </c>
      <c r="D43" s="67">
        <v>0</v>
      </c>
      <c r="E43" s="67">
        <v>0</v>
      </c>
    </row>
    <row r="44" spans="1:5" x14ac:dyDescent="0.25">
      <c r="A44" s="40" t="s">
        <v>55</v>
      </c>
      <c r="B44" s="40" t="s">
        <v>30</v>
      </c>
      <c r="C44" s="67">
        <v>0</v>
      </c>
      <c r="D44" s="67">
        <v>200</v>
      </c>
      <c r="E44" s="67">
        <v>200</v>
      </c>
    </row>
    <row r="45" spans="1:5" x14ac:dyDescent="0.25">
      <c r="A45" s="68" t="s">
        <v>141</v>
      </c>
      <c r="B45" s="68" t="s">
        <v>95</v>
      </c>
      <c r="C45" s="69">
        <v>3065400</v>
      </c>
      <c r="D45" s="69">
        <v>0</v>
      </c>
      <c r="E45" s="69">
        <v>3065400</v>
      </c>
    </row>
    <row r="46" spans="1:5" x14ac:dyDescent="0.25">
      <c r="A46" s="68" t="s">
        <v>142</v>
      </c>
      <c r="B46" s="68" t="s">
        <v>96</v>
      </c>
      <c r="C46" s="69">
        <v>3065400</v>
      </c>
      <c r="D46" s="69">
        <v>0</v>
      </c>
      <c r="E46" s="69">
        <v>3065400</v>
      </c>
    </row>
    <row r="47" spans="1:5" x14ac:dyDescent="0.25">
      <c r="A47" s="68" t="s">
        <v>144</v>
      </c>
      <c r="B47" s="68" t="s">
        <v>99</v>
      </c>
      <c r="C47" s="69">
        <v>3065400</v>
      </c>
      <c r="D47" s="69">
        <v>0</v>
      </c>
      <c r="E47" s="69">
        <v>3065400</v>
      </c>
    </row>
    <row r="48" spans="1:5" x14ac:dyDescent="0.25">
      <c r="A48" s="65" t="s">
        <v>131</v>
      </c>
      <c r="B48" s="65" t="s">
        <v>28</v>
      </c>
      <c r="C48" s="66">
        <v>3065400</v>
      </c>
      <c r="D48" s="66">
        <v>0</v>
      </c>
      <c r="E48" s="66">
        <v>3065400</v>
      </c>
    </row>
    <row r="49" spans="1:5" x14ac:dyDescent="0.25">
      <c r="A49" s="40" t="s">
        <v>54</v>
      </c>
      <c r="B49" s="40" t="s">
        <v>29</v>
      </c>
      <c r="C49" s="67">
        <v>3001200</v>
      </c>
      <c r="D49" s="67">
        <v>0</v>
      </c>
      <c r="E49" s="67">
        <v>3001200</v>
      </c>
    </row>
    <row r="50" spans="1:5" x14ac:dyDescent="0.25">
      <c r="A50" s="40" t="s">
        <v>55</v>
      </c>
      <c r="B50" s="40" t="s">
        <v>30</v>
      </c>
      <c r="C50" s="67">
        <v>63900</v>
      </c>
      <c r="D50" s="67">
        <v>0</v>
      </c>
      <c r="E50" s="67">
        <v>63900</v>
      </c>
    </row>
    <row r="51" spans="1:5" x14ac:dyDescent="0.25">
      <c r="A51" s="40" t="s">
        <v>56</v>
      </c>
      <c r="B51" s="40" t="s">
        <v>62</v>
      </c>
      <c r="C51" s="67">
        <v>300</v>
      </c>
      <c r="D51" s="67">
        <v>0</v>
      </c>
      <c r="E51" s="67">
        <v>300</v>
      </c>
    </row>
    <row r="52" spans="1:5" x14ac:dyDescent="0.25">
      <c r="A52" s="65" t="s">
        <v>149</v>
      </c>
      <c r="B52" s="65" t="s">
        <v>150</v>
      </c>
      <c r="C52" s="66">
        <v>25600</v>
      </c>
      <c r="D52" s="66">
        <v>1800</v>
      </c>
      <c r="E52" s="66">
        <v>27400</v>
      </c>
    </row>
    <row r="53" spans="1:5" x14ac:dyDescent="0.25">
      <c r="A53" s="68" t="s">
        <v>136</v>
      </c>
      <c r="B53" s="68" t="s">
        <v>35</v>
      </c>
      <c r="C53" s="69">
        <v>7770</v>
      </c>
      <c r="D53" s="69">
        <v>0</v>
      </c>
      <c r="E53" s="69">
        <v>7770</v>
      </c>
    </row>
    <row r="54" spans="1:5" x14ac:dyDescent="0.25">
      <c r="A54" s="68" t="s">
        <v>137</v>
      </c>
      <c r="B54" s="68" t="s">
        <v>91</v>
      </c>
      <c r="C54" s="69">
        <v>7770</v>
      </c>
      <c r="D54" s="69">
        <v>0</v>
      </c>
      <c r="E54" s="69">
        <v>7770</v>
      </c>
    </row>
    <row r="55" spans="1:5" x14ac:dyDescent="0.25">
      <c r="A55" s="68" t="s">
        <v>140</v>
      </c>
      <c r="B55" s="68" t="s">
        <v>93</v>
      </c>
      <c r="C55" s="69">
        <v>7770</v>
      </c>
      <c r="D55" s="69">
        <v>0</v>
      </c>
      <c r="E55" s="69">
        <v>7770</v>
      </c>
    </row>
    <row r="56" spans="1:5" x14ac:dyDescent="0.25">
      <c r="A56" s="65" t="s">
        <v>131</v>
      </c>
      <c r="B56" s="65" t="s">
        <v>28</v>
      </c>
      <c r="C56" s="66">
        <v>7770</v>
      </c>
      <c r="D56" s="66">
        <v>0</v>
      </c>
      <c r="E56" s="66">
        <v>7770</v>
      </c>
    </row>
    <row r="57" spans="1:5" x14ac:dyDescent="0.25">
      <c r="A57" s="40" t="s">
        <v>55</v>
      </c>
      <c r="B57" s="40" t="s">
        <v>30</v>
      </c>
      <c r="C57" s="67">
        <v>7770</v>
      </c>
      <c r="D57" s="67">
        <v>0</v>
      </c>
      <c r="E57" s="67">
        <v>7770</v>
      </c>
    </row>
    <row r="58" spans="1:5" x14ac:dyDescent="0.25">
      <c r="A58" s="68" t="s">
        <v>128</v>
      </c>
      <c r="B58" s="68" t="s">
        <v>36</v>
      </c>
      <c r="C58" s="69">
        <v>7100</v>
      </c>
      <c r="D58" s="69">
        <v>1800</v>
      </c>
      <c r="E58" s="69">
        <v>8900</v>
      </c>
    </row>
    <row r="59" spans="1:5" x14ac:dyDescent="0.25">
      <c r="A59" s="68" t="s">
        <v>129</v>
      </c>
      <c r="B59" s="68" t="s">
        <v>36</v>
      </c>
      <c r="C59" s="69">
        <v>7100</v>
      </c>
      <c r="D59" s="69">
        <v>1800</v>
      </c>
      <c r="E59" s="69">
        <v>8900</v>
      </c>
    </row>
    <row r="60" spans="1:5" x14ac:dyDescent="0.25">
      <c r="A60" s="68" t="s">
        <v>130</v>
      </c>
      <c r="B60" s="68" t="s">
        <v>94</v>
      </c>
      <c r="C60" s="69">
        <v>7100</v>
      </c>
      <c r="D60" s="69">
        <v>1800</v>
      </c>
      <c r="E60" s="69">
        <v>8900</v>
      </c>
    </row>
    <row r="61" spans="1:5" x14ac:dyDescent="0.25">
      <c r="A61" s="65" t="s">
        <v>131</v>
      </c>
      <c r="B61" s="65" t="s">
        <v>28</v>
      </c>
      <c r="C61" s="66">
        <v>7100</v>
      </c>
      <c r="D61" s="66">
        <v>1800</v>
      </c>
      <c r="E61" s="66">
        <v>8900</v>
      </c>
    </row>
    <row r="62" spans="1:5" x14ac:dyDescent="0.25">
      <c r="A62" s="40" t="s">
        <v>55</v>
      </c>
      <c r="B62" s="40" t="s">
        <v>30</v>
      </c>
      <c r="C62" s="67">
        <v>7100</v>
      </c>
      <c r="D62" s="67">
        <v>1800</v>
      </c>
      <c r="E62" s="67">
        <v>8900</v>
      </c>
    </row>
    <row r="63" spans="1:5" x14ac:dyDescent="0.25">
      <c r="A63" s="68" t="s">
        <v>141</v>
      </c>
      <c r="B63" s="68" t="s">
        <v>95</v>
      </c>
      <c r="C63" s="69">
        <v>10730</v>
      </c>
      <c r="D63" s="69">
        <v>0</v>
      </c>
      <c r="E63" s="69">
        <v>10730</v>
      </c>
    </row>
    <row r="64" spans="1:5" x14ac:dyDescent="0.25">
      <c r="A64" s="68" t="s">
        <v>142</v>
      </c>
      <c r="B64" s="68" t="s">
        <v>96</v>
      </c>
      <c r="C64" s="69">
        <v>10730</v>
      </c>
      <c r="D64" s="69">
        <v>0</v>
      </c>
      <c r="E64" s="69">
        <v>10730</v>
      </c>
    </row>
    <row r="65" spans="1:5" x14ac:dyDescent="0.25">
      <c r="A65" s="68" t="s">
        <v>143</v>
      </c>
      <c r="B65" s="68" t="s">
        <v>98</v>
      </c>
      <c r="C65" s="69">
        <v>10730</v>
      </c>
      <c r="D65" s="69">
        <v>0</v>
      </c>
      <c r="E65" s="69">
        <v>10730</v>
      </c>
    </row>
    <row r="66" spans="1:5" x14ac:dyDescent="0.25">
      <c r="A66" s="65" t="s">
        <v>131</v>
      </c>
      <c r="B66" s="65" t="s">
        <v>28</v>
      </c>
      <c r="C66" s="66">
        <v>10730</v>
      </c>
      <c r="D66" s="66">
        <v>0</v>
      </c>
      <c r="E66" s="66">
        <v>10730</v>
      </c>
    </row>
    <row r="67" spans="1:5" x14ac:dyDescent="0.25">
      <c r="A67" s="40" t="s">
        <v>55</v>
      </c>
      <c r="B67" s="40" t="s">
        <v>30</v>
      </c>
      <c r="C67" s="67">
        <v>10730</v>
      </c>
      <c r="D67" s="67">
        <v>0</v>
      </c>
      <c r="E67" s="67">
        <v>10730</v>
      </c>
    </row>
    <row r="68" spans="1:5" x14ac:dyDescent="0.25">
      <c r="A68" s="65" t="s">
        <v>153</v>
      </c>
      <c r="B68" s="65" t="s">
        <v>127</v>
      </c>
      <c r="C68" s="66">
        <v>435567.38</v>
      </c>
      <c r="D68" s="66">
        <v>61250</v>
      </c>
      <c r="E68" s="66">
        <v>496817.38</v>
      </c>
    </row>
    <row r="69" spans="1:5" x14ac:dyDescent="0.25">
      <c r="A69" s="68" t="s">
        <v>136</v>
      </c>
      <c r="B69" s="68" t="s">
        <v>35</v>
      </c>
      <c r="C69" s="69">
        <v>55902</v>
      </c>
      <c r="D69" s="69">
        <v>-2531.33</v>
      </c>
      <c r="E69" s="69">
        <v>53370.67</v>
      </c>
    </row>
    <row r="70" spans="1:5" x14ac:dyDescent="0.25">
      <c r="A70" s="68" t="s">
        <v>137</v>
      </c>
      <c r="B70" s="68" t="s">
        <v>91</v>
      </c>
      <c r="C70" s="69">
        <v>55902</v>
      </c>
      <c r="D70" s="69">
        <v>-2531.33</v>
      </c>
      <c r="E70" s="69">
        <v>53370.67</v>
      </c>
    </row>
    <row r="71" spans="1:5" x14ac:dyDescent="0.25">
      <c r="A71" s="68" t="s">
        <v>140</v>
      </c>
      <c r="B71" s="68" t="s">
        <v>93</v>
      </c>
      <c r="C71" s="69">
        <v>55902</v>
      </c>
      <c r="D71" s="69">
        <v>-2531.33</v>
      </c>
      <c r="E71" s="69">
        <v>53370.67</v>
      </c>
    </row>
    <row r="72" spans="1:5" x14ac:dyDescent="0.25">
      <c r="A72" s="65" t="s">
        <v>131</v>
      </c>
      <c r="B72" s="65" t="s">
        <v>28</v>
      </c>
      <c r="C72" s="66">
        <v>55902</v>
      </c>
      <c r="D72" s="66">
        <v>-2531.33</v>
      </c>
      <c r="E72" s="66">
        <v>53370.67</v>
      </c>
    </row>
    <row r="73" spans="1:5" x14ac:dyDescent="0.25">
      <c r="A73" s="40" t="s">
        <v>55</v>
      </c>
      <c r="B73" s="40" t="s">
        <v>30</v>
      </c>
      <c r="C73" s="67">
        <v>54652</v>
      </c>
      <c r="D73" s="67">
        <v>-1954.55</v>
      </c>
      <c r="E73" s="67">
        <v>52697.45</v>
      </c>
    </row>
    <row r="74" spans="1:5" x14ac:dyDescent="0.25">
      <c r="A74" s="40" t="s">
        <v>56</v>
      </c>
      <c r="B74" s="40" t="s">
        <v>62</v>
      </c>
      <c r="C74" s="67">
        <v>1250</v>
      </c>
      <c r="D74" s="67">
        <v>-576.78</v>
      </c>
      <c r="E74" s="67">
        <v>673.22</v>
      </c>
    </row>
    <row r="75" spans="1:5" x14ac:dyDescent="0.25">
      <c r="A75" s="68" t="s">
        <v>128</v>
      </c>
      <c r="B75" s="68" t="s">
        <v>36</v>
      </c>
      <c r="C75" s="69">
        <v>3539.38</v>
      </c>
      <c r="D75" s="69">
        <v>1000</v>
      </c>
      <c r="E75" s="69">
        <v>4539.38</v>
      </c>
    </row>
    <row r="76" spans="1:5" x14ac:dyDescent="0.25">
      <c r="A76" s="68" t="s">
        <v>129</v>
      </c>
      <c r="B76" s="68" t="s">
        <v>36</v>
      </c>
      <c r="C76" s="69">
        <v>3539.38</v>
      </c>
      <c r="D76" s="69">
        <v>1000</v>
      </c>
      <c r="E76" s="69">
        <v>4539.38</v>
      </c>
    </row>
    <row r="77" spans="1:5" x14ac:dyDescent="0.25">
      <c r="A77" s="68" t="s">
        <v>130</v>
      </c>
      <c r="B77" s="68" t="s">
        <v>94</v>
      </c>
      <c r="C77" s="69">
        <v>3539.38</v>
      </c>
      <c r="D77" s="69">
        <v>1000</v>
      </c>
      <c r="E77" s="69">
        <v>4539.38</v>
      </c>
    </row>
    <row r="78" spans="1:5" x14ac:dyDescent="0.25">
      <c r="A78" s="65" t="s">
        <v>131</v>
      </c>
      <c r="B78" s="65" t="s">
        <v>28</v>
      </c>
      <c r="C78" s="66">
        <v>3539.38</v>
      </c>
      <c r="D78" s="66">
        <v>1000</v>
      </c>
      <c r="E78" s="66">
        <v>4539.38</v>
      </c>
    </row>
    <row r="79" spans="1:5" x14ac:dyDescent="0.25">
      <c r="A79" s="40" t="s">
        <v>55</v>
      </c>
      <c r="B79" s="40" t="s">
        <v>30</v>
      </c>
      <c r="C79" s="67">
        <v>3239.38</v>
      </c>
      <c r="D79" s="67">
        <v>1000</v>
      </c>
      <c r="E79" s="67">
        <v>4239.38</v>
      </c>
    </row>
    <row r="80" spans="1:5" x14ac:dyDescent="0.25">
      <c r="A80" s="40" t="s">
        <v>57</v>
      </c>
      <c r="B80" s="40" t="s">
        <v>63</v>
      </c>
      <c r="C80" s="67">
        <v>200</v>
      </c>
      <c r="D80" s="67">
        <v>0</v>
      </c>
      <c r="E80" s="67">
        <v>200</v>
      </c>
    </row>
    <row r="81" spans="1:5" x14ac:dyDescent="0.25">
      <c r="A81" s="40" t="s">
        <v>58</v>
      </c>
      <c r="B81" s="40" t="s">
        <v>64</v>
      </c>
      <c r="C81" s="67">
        <v>100</v>
      </c>
      <c r="D81" s="67">
        <v>0</v>
      </c>
      <c r="E81" s="67">
        <v>100</v>
      </c>
    </row>
    <row r="82" spans="1:5" x14ac:dyDescent="0.25">
      <c r="A82" s="68" t="s">
        <v>141</v>
      </c>
      <c r="B82" s="68" t="s">
        <v>95</v>
      </c>
      <c r="C82" s="69">
        <v>371826</v>
      </c>
      <c r="D82" s="69">
        <v>58281.33</v>
      </c>
      <c r="E82" s="69">
        <v>430107.33</v>
      </c>
    </row>
    <row r="83" spans="1:5" x14ac:dyDescent="0.25">
      <c r="A83" s="68" t="s">
        <v>142</v>
      </c>
      <c r="B83" s="68" t="s">
        <v>96</v>
      </c>
      <c r="C83" s="69">
        <v>367916</v>
      </c>
      <c r="D83" s="69">
        <v>59781.33</v>
      </c>
      <c r="E83" s="69">
        <v>427697.33</v>
      </c>
    </row>
    <row r="84" spans="1:5" x14ac:dyDescent="0.25">
      <c r="A84" s="68" t="s">
        <v>143</v>
      </c>
      <c r="B84" s="68" t="s">
        <v>98</v>
      </c>
      <c r="C84" s="69">
        <v>77198</v>
      </c>
      <c r="D84" s="69">
        <v>-1218.67</v>
      </c>
      <c r="E84" s="69">
        <v>75979.33</v>
      </c>
    </row>
    <row r="85" spans="1:5" x14ac:dyDescent="0.25">
      <c r="A85" s="65" t="s">
        <v>131</v>
      </c>
      <c r="B85" s="65" t="s">
        <v>28</v>
      </c>
      <c r="C85" s="66">
        <v>77198</v>
      </c>
      <c r="D85" s="66">
        <v>-1218.67</v>
      </c>
      <c r="E85" s="66">
        <v>75979.33</v>
      </c>
    </row>
    <row r="86" spans="1:5" x14ac:dyDescent="0.25">
      <c r="A86" s="40" t="s">
        <v>55</v>
      </c>
      <c r="B86" s="40" t="s">
        <v>30</v>
      </c>
      <c r="C86" s="67">
        <v>77198</v>
      </c>
      <c r="D86" s="67">
        <v>-1218.67</v>
      </c>
      <c r="E86" s="67">
        <v>75979.33</v>
      </c>
    </row>
    <row r="87" spans="1:5" x14ac:dyDescent="0.25">
      <c r="A87" s="68" t="s">
        <v>144</v>
      </c>
      <c r="B87" s="68" t="s">
        <v>99</v>
      </c>
      <c r="C87" s="69">
        <v>290718</v>
      </c>
      <c r="D87" s="69">
        <v>61000</v>
      </c>
      <c r="E87" s="69">
        <v>351718</v>
      </c>
    </row>
    <row r="88" spans="1:5" x14ac:dyDescent="0.25">
      <c r="A88" s="65" t="s">
        <v>131</v>
      </c>
      <c r="B88" s="65" t="s">
        <v>28</v>
      </c>
      <c r="C88" s="66">
        <v>290718</v>
      </c>
      <c r="D88" s="66">
        <v>61000</v>
      </c>
      <c r="E88" s="66">
        <v>351718</v>
      </c>
    </row>
    <row r="89" spans="1:5" x14ac:dyDescent="0.25">
      <c r="A89" s="40" t="s">
        <v>55</v>
      </c>
      <c r="B89" s="40" t="s">
        <v>30</v>
      </c>
      <c r="C89" s="67">
        <v>259218</v>
      </c>
      <c r="D89" s="67">
        <v>61000</v>
      </c>
      <c r="E89" s="67">
        <v>320218</v>
      </c>
    </row>
    <row r="90" spans="1:5" x14ac:dyDescent="0.25">
      <c r="A90" s="40" t="s">
        <v>57</v>
      </c>
      <c r="B90" s="40" t="s">
        <v>63</v>
      </c>
      <c r="C90" s="67">
        <v>30000</v>
      </c>
      <c r="D90" s="67">
        <v>0</v>
      </c>
      <c r="E90" s="67">
        <v>30000</v>
      </c>
    </row>
    <row r="91" spans="1:5" x14ac:dyDescent="0.25">
      <c r="A91" s="40" t="s">
        <v>58</v>
      </c>
      <c r="B91" s="40" t="s">
        <v>64</v>
      </c>
      <c r="C91" s="67">
        <v>1500</v>
      </c>
      <c r="D91" s="67">
        <v>0</v>
      </c>
      <c r="E91" s="67">
        <v>1500</v>
      </c>
    </row>
    <row r="92" spans="1:5" x14ac:dyDescent="0.25">
      <c r="A92" s="68" t="s">
        <v>154</v>
      </c>
      <c r="B92" s="68" t="s">
        <v>101</v>
      </c>
      <c r="C92" s="69">
        <v>500</v>
      </c>
      <c r="D92" s="69">
        <v>0</v>
      </c>
      <c r="E92" s="69">
        <v>500</v>
      </c>
    </row>
    <row r="93" spans="1:5" x14ac:dyDescent="0.25">
      <c r="A93" s="68" t="s">
        <v>155</v>
      </c>
      <c r="B93" s="68" t="s">
        <v>102</v>
      </c>
      <c r="C93" s="69">
        <v>500</v>
      </c>
      <c r="D93" s="69">
        <v>0</v>
      </c>
      <c r="E93" s="69">
        <v>500</v>
      </c>
    </row>
    <row r="94" spans="1:5" x14ac:dyDescent="0.25">
      <c r="A94" s="65" t="s">
        <v>131</v>
      </c>
      <c r="B94" s="65" t="s">
        <v>28</v>
      </c>
      <c r="C94" s="66">
        <v>500</v>
      </c>
      <c r="D94" s="66">
        <v>0</v>
      </c>
      <c r="E94" s="66">
        <v>500</v>
      </c>
    </row>
    <row r="95" spans="1:5" x14ac:dyDescent="0.25">
      <c r="A95" s="40" t="s">
        <v>55</v>
      </c>
      <c r="B95" s="40" t="s">
        <v>30</v>
      </c>
      <c r="C95" s="67">
        <v>500</v>
      </c>
      <c r="D95" s="67">
        <v>0</v>
      </c>
      <c r="E95" s="67">
        <v>500</v>
      </c>
    </row>
    <row r="96" spans="1:5" x14ac:dyDescent="0.25">
      <c r="A96" s="68" t="s">
        <v>151</v>
      </c>
      <c r="B96" s="68" t="s">
        <v>103</v>
      </c>
      <c r="C96" s="69">
        <v>3410</v>
      </c>
      <c r="D96" s="69">
        <v>-1500</v>
      </c>
      <c r="E96" s="69">
        <v>1910</v>
      </c>
    </row>
    <row r="97" spans="1:5" x14ac:dyDescent="0.25">
      <c r="A97" s="68" t="s">
        <v>152</v>
      </c>
      <c r="B97" s="68" t="s">
        <v>104</v>
      </c>
      <c r="C97" s="69">
        <v>3410</v>
      </c>
      <c r="D97" s="69">
        <v>-1500</v>
      </c>
      <c r="E97" s="69">
        <v>1910</v>
      </c>
    </row>
    <row r="98" spans="1:5" x14ac:dyDescent="0.25">
      <c r="A98" s="65" t="s">
        <v>131</v>
      </c>
      <c r="B98" s="65" t="s">
        <v>28</v>
      </c>
      <c r="C98" s="66">
        <v>3410</v>
      </c>
      <c r="D98" s="66">
        <v>-1500</v>
      </c>
      <c r="E98" s="66">
        <v>1910</v>
      </c>
    </row>
    <row r="99" spans="1:5" x14ac:dyDescent="0.25">
      <c r="A99" s="40" t="s">
        <v>55</v>
      </c>
      <c r="B99" s="40" t="s">
        <v>30</v>
      </c>
      <c r="C99" s="67">
        <v>3410</v>
      </c>
      <c r="D99" s="67">
        <v>-1500</v>
      </c>
      <c r="E99" s="67">
        <v>1910</v>
      </c>
    </row>
    <row r="100" spans="1:5" x14ac:dyDescent="0.25">
      <c r="A100" s="68" t="s">
        <v>156</v>
      </c>
      <c r="B100" s="68" t="s">
        <v>109</v>
      </c>
      <c r="C100" s="69">
        <v>4300</v>
      </c>
      <c r="D100" s="69">
        <v>4500</v>
      </c>
      <c r="E100" s="69">
        <v>8800</v>
      </c>
    </row>
    <row r="101" spans="1:5" x14ac:dyDescent="0.25">
      <c r="A101" s="68" t="s">
        <v>157</v>
      </c>
      <c r="B101" s="68" t="s">
        <v>109</v>
      </c>
      <c r="C101" s="69">
        <v>4300</v>
      </c>
      <c r="D101" s="69">
        <v>4500</v>
      </c>
      <c r="E101" s="69">
        <v>8800</v>
      </c>
    </row>
    <row r="102" spans="1:5" x14ac:dyDescent="0.25">
      <c r="A102" s="68" t="s">
        <v>158</v>
      </c>
      <c r="B102" s="68" t="s">
        <v>110</v>
      </c>
      <c r="C102" s="69">
        <v>4300</v>
      </c>
      <c r="D102" s="69">
        <v>4500</v>
      </c>
      <c r="E102" s="69">
        <v>8800</v>
      </c>
    </row>
    <row r="103" spans="1:5" x14ac:dyDescent="0.25">
      <c r="A103" s="65" t="s">
        <v>131</v>
      </c>
      <c r="B103" s="65" t="s">
        <v>28</v>
      </c>
      <c r="C103" s="66">
        <v>4300</v>
      </c>
      <c r="D103" s="66">
        <v>4500</v>
      </c>
      <c r="E103" s="66">
        <v>8800</v>
      </c>
    </row>
    <row r="104" spans="1:5" x14ac:dyDescent="0.25">
      <c r="A104" s="40" t="s">
        <v>55</v>
      </c>
      <c r="B104" s="40" t="s">
        <v>30</v>
      </c>
      <c r="C104" s="67">
        <v>3700</v>
      </c>
      <c r="D104" s="67">
        <v>4500</v>
      </c>
      <c r="E104" s="67">
        <v>8200</v>
      </c>
    </row>
    <row r="105" spans="1:5" x14ac:dyDescent="0.25">
      <c r="A105" s="40" t="s">
        <v>57</v>
      </c>
      <c r="B105" s="40" t="s">
        <v>63</v>
      </c>
      <c r="C105" s="67">
        <v>500</v>
      </c>
      <c r="D105" s="67">
        <v>0</v>
      </c>
      <c r="E105" s="67">
        <v>500</v>
      </c>
    </row>
    <row r="106" spans="1:5" x14ac:dyDescent="0.25">
      <c r="A106" s="40" t="s">
        <v>58</v>
      </c>
      <c r="B106" s="40" t="s">
        <v>64</v>
      </c>
      <c r="C106" s="67">
        <v>100</v>
      </c>
      <c r="D106" s="67">
        <v>0</v>
      </c>
      <c r="E106" s="67">
        <v>100</v>
      </c>
    </row>
    <row r="107" spans="1:5" x14ac:dyDescent="0.25">
      <c r="A107" s="65" t="s">
        <v>159</v>
      </c>
      <c r="B107" s="65" t="s">
        <v>160</v>
      </c>
      <c r="C107" s="66">
        <v>140000</v>
      </c>
      <c r="D107" s="66">
        <v>0</v>
      </c>
      <c r="E107" s="66">
        <v>140000</v>
      </c>
    </row>
    <row r="108" spans="1:5" x14ac:dyDescent="0.25">
      <c r="A108" s="68" t="s">
        <v>141</v>
      </c>
      <c r="B108" s="68" t="s">
        <v>95</v>
      </c>
      <c r="C108" s="69">
        <v>140000</v>
      </c>
      <c r="D108" s="69">
        <v>0</v>
      </c>
      <c r="E108" s="69">
        <v>140000</v>
      </c>
    </row>
    <row r="109" spans="1:5" x14ac:dyDescent="0.25">
      <c r="A109" s="68" t="s">
        <v>142</v>
      </c>
      <c r="B109" s="68" t="s">
        <v>96</v>
      </c>
      <c r="C109" s="69">
        <v>140000</v>
      </c>
      <c r="D109" s="69">
        <v>0</v>
      </c>
      <c r="E109" s="69">
        <v>140000</v>
      </c>
    </row>
    <row r="110" spans="1:5" x14ac:dyDescent="0.25">
      <c r="A110" s="68" t="s">
        <v>144</v>
      </c>
      <c r="B110" s="68" t="s">
        <v>99</v>
      </c>
      <c r="C110" s="69">
        <v>140000</v>
      </c>
      <c r="D110" s="69">
        <v>0</v>
      </c>
      <c r="E110" s="69">
        <v>140000</v>
      </c>
    </row>
    <row r="111" spans="1:5" x14ac:dyDescent="0.25">
      <c r="A111" s="65" t="s">
        <v>131</v>
      </c>
      <c r="B111" s="65" t="s">
        <v>28</v>
      </c>
      <c r="C111" s="66">
        <v>140000</v>
      </c>
      <c r="D111" s="66">
        <v>0</v>
      </c>
      <c r="E111" s="66">
        <v>140000</v>
      </c>
    </row>
    <row r="112" spans="1:5" x14ac:dyDescent="0.25">
      <c r="A112" s="40" t="s">
        <v>57</v>
      </c>
      <c r="B112" s="40" t="s">
        <v>63</v>
      </c>
      <c r="C112" s="67">
        <v>140000</v>
      </c>
      <c r="D112" s="67">
        <v>0</v>
      </c>
      <c r="E112" s="67">
        <v>140000</v>
      </c>
    </row>
    <row r="113" spans="1:5" x14ac:dyDescent="0.25">
      <c r="A113" s="65" t="s">
        <v>161</v>
      </c>
      <c r="B113" s="65" t="s">
        <v>162</v>
      </c>
      <c r="C113" s="66">
        <v>280</v>
      </c>
      <c r="D113" s="66">
        <v>0</v>
      </c>
      <c r="E113" s="66">
        <v>280</v>
      </c>
    </row>
    <row r="114" spans="1:5" x14ac:dyDescent="0.25">
      <c r="A114" s="68" t="s">
        <v>141</v>
      </c>
      <c r="B114" s="68" t="s">
        <v>95</v>
      </c>
      <c r="C114" s="69">
        <v>280</v>
      </c>
      <c r="D114" s="69">
        <v>0</v>
      </c>
      <c r="E114" s="69">
        <v>280</v>
      </c>
    </row>
    <row r="115" spans="1:5" x14ac:dyDescent="0.25">
      <c r="A115" s="68" t="s">
        <v>142</v>
      </c>
      <c r="B115" s="68" t="s">
        <v>96</v>
      </c>
      <c r="C115" s="69">
        <v>280</v>
      </c>
      <c r="D115" s="69">
        <v>0</v>
      </c>
      <c r="E115" s="69">
        <v>280</v>
      </c>
    </row>
    <row r="116" spans="1:5" x14ac:dyDescent="0.25">
      <c r="A116" s="68" t="s">
        <v>163</v>
      </c>
      <c r="B116" s="68" t="s">
        <v>97</v>
      </c>
      <c r="C116" s="69">
        <v>280</v>
      </c>
      <c r="D116" s="69">
        <v>0</v>
      </c>
      <c r="E116" s="69">
        <v>280</v>
      </c>
    </row>
    <row r="117" spans="1:5" x14ac:dyDescent="0.25">
      <c r="A117" s="65" t="s">
        <v>131</v>
      </c>
      <c r="B117" s="65" t="s">
        <v>28</v>
      </c>
      <c r="C117" s="66">
        <v>280</v>
      </c>
      <c r="D117" s="66">
        <v>0</v>
      </c>
      <c r="E117" s="66">
        <v>280</v>
      </c>
    </row>
    <row r="118" spans="1:5" x14ac:dyDescent="0.25">
      <c r="A118" s="40" t="s">
        <v>55</v>
      </c>
      <c r="B118" s="40" t="s">
        <v>30</v>
      </c>
      <c r="C118" s="67">
        <v>280</v>
      </c>
      <c r="D118" s="67">
        <v>0</v>
      </c>
      <c r="E118" s="67">
        <v>280</v>
      </c>
    </row>
    <row r="119" spans="1:5" x14ac:dyDescent="0.25">
      <c r="A119" s="65" t="s">
        <v>164</v>
      </c>
      <c r="B119" s="65" t="s">
        <v>165</v>
      </c>
      <c r="C119" s="66">
        <v>393900</v>
      </c>
      <c r="D119" s="66">
        <v>0</v>
      </c>
      <c r="E119" s="66">
        <v>393900</v>
      </c>
    </row>
    <row r="120" spans="1:5" x14ac:dyDescent="0.25">
      <c r="A120" s="68" t="s">
        <v>136</v>
      </c>
      <c r="B120" s="68" t="s">
        <v>35</v>
      </c>
      <c r="C120" s="69">
        <v>43860</v>
      </c>
      <c r="D120" s="69">
        <v>0</v>
      </c>
      <c r="E120" s="69">
        <v>43860</v>
      </c>
    </row>
    <row r="121" spans="1:5" x14ac:dyDescent="0.25">
      <c r="A121" s="68" t="s">
        <v>137</v>
      </c>
      <c r="B121" s="68" t="s">
        <v>91</v>
      </c>
      <c r="C121" s="69">
        <v>43860</v>
      </c>
      <c r="D121" s="69">
        <v>0</v>
      </c>
      <c r="E121" s="69">
        <v>43860</v>
      </c>
    </row>
    <row r="122" spans="1:5" x14ac:dyDescent="0.25">
      <c r="A122" s="68" t="s">
        <v>138</v>
      </c>
      <c r="B122" s="68" t="s">
        <v>92</v>
      </c>
      <c r="C122" s="69">
        <v>43860</v>
      </c>
      <c r="D122" s="69">
        <v>0</v>
      </c>
      <c r="E122" s="69">
        <v>43860</v>
      </c>
    </row>
    <row r="123" spans="1:5" x14ac:dyDescent="0.25">
      <c r="A123" s="65" t="s">
        <v>131</v>
      </c>
      <c r="B123" s="65" t="s">
        <v>28</v>
      </c>
      <c r="C123" s="66">
        <v>43860</v>
      </c>
      <c r="D123" s="66">
        <v>0</v>
      </c>
      <c r="E123" s="66">
        <v>43860</v>
      </c>
    </row>
    <row r="124" spans="1:5" x14ac:dyDescent="0.25">
      <c r="A124" s="40" t="s">
        <v>54</v>
      </c>
      <c r="B124" s="40" t="s">
        <v>29</v>
      </c>
      <c r="C124" s="67">
        <v>41370</v>
      </c>
      <c r="D124" s="67">
        <v>0</v>
      </c>
      <c r="E124" s="67">
        <v>41370</v>
      </c>
    </row>
    <row r="125" spans="1:5" x14ac:dyDescent="0.25">
      <c r="A125" s="40" t="s">
        <v>55</v>
      </c>
      <c r="B125" s="40" t="s">
        <v>30</v>
      </c>
      <c r="C125" s="67">
        <v>2490</v>
      </c>
      <c r="D125" s="67">
        <v>0</v>
      </c>
      <c r="E125" s="67">
        <v>2490</v>
      </c>
    </row>
    <row r="126" spans="1:5" x14ac:dyDescent="0.25">
      <c r="A126" s="68" t="s">
        <v>141</v>
      </c>
      <c r="B126" s="68" t="s">
        <v>95</v>
      </c>
      <c r="C126" s="69">
        <v>350040</v>
      </c>
      <c r="D126" s="69">
        <v>0</v>
      </c>
      <c r="E126" s="69">
        <v>350040</v>
      </c>
    </row>
    <row r="127" spans="1:5" x14ac:dyDescent="0.25">
      <c r="A127" s="68" t="s">
        <v>142</v>
      </c>
      <c r="B127" s="68" t="s">
        <v>96</v>
      </c>
      <c r="C127" s="69">
        <v>121342</v>
      </c>
      <c r="D127" s="69">
        <v>0</v>
      </c>
      <c r="E127" s="69">
        <v>121342</v>
      </c>
    </row>
    <row r="128" spans="1:5" x14ac:dyDescent="0.25">
      <c r="A128" s="68" t="s">
        <v>163</v>
      </c>
      <c r="B128" s="68" t="s">
        <v>97</v>
      </c>
      <c r="C128" s="69">
        <v>40842</v>
      </c>
      <c r="D128" s="69">
        <v>0</v>
      </c>
      <c r="E128" s="69">
        <v>40842</v>
      </c>
    </row>
    <row r="129" spans="1:5" x14ac:dyDescent="0.25">
      <c r="A129" s="65" t="s">
        <v>131</v>
      </c>
      <c r="B129" s="65" t="s">
        <v>28</v>
      </c>
      <c r="C129" s="66">
        <v>40842</v>
      </c>
      <c r="D129" s="66">
        <v>0</v>
      </c>
      <c r="E129" s="66">
        <v>40842</v>
      </c>
    </row>
    <row r="130" spans="1:5" x14ac:dyDescent="0.25">
      <c r="A130" s="40" t="s">
        <v>54</v>
      </c>
      <c r="B130" s="40" t="s">
        <v>29</v>
      </c>
      <c r="C130" s="67">
        <v>38491</v>
      </c>
      <c r="D130" s="67">
        <v>0</v>
      </c>
      <c r="E130" s="67">
        <v>38491</v>
      </c>
    </row>
    <row r="131" spans="1:5" x14ac:dyDescent="0.25">
      <c r="A131" s="40" t="s">
        <v>55</v>
      </c>
      <c r="B131" s="40" t="s">
        <v>30</v>
      </c>
      <c r="C131" s="67">
        <v>2351</v>
      </c>
      <c r="D131" s="67">
        <v>0</v>
      </c>
      <c r="E131" s="67">
        <v>2351</v>
      </c>
    </row>
    <row r="132" spans="1:5" x14ac:dyDescent="0.25">
      <c r="A132" s="68" t="s">
        <v>166</v>
      </c>
      <c r="B132" s="68" t="s">
        <v>100</v>
      </c>
      <c r="C132" s="69">
        <v>80500</v>
      </c>
      <c r="D132" s="69">
        <v>0</v>
      </c>
      <c r="E132" s="69">
        <v>80500</v>
      </c>
    </row>
    <row r="133" spans="1:5" x14ac:dyDescent="0.25">
      <c r="A133" s="65" t="s">
        <v>131</v>
      </c>
      <c r="B133" s="65" t="s">
        <v>28</v>
      </c>
      <c r="C133" s="66">
        <v>80500</v>
      </c>
      <c r="D133" s="66">
        <v>0</v>
      </c>
      <c r="E133" s="66">
        <v>80500</v>
      </c>
    </row>
    <row r="134" spans="1:5" x14ac:dyDescent="0.25">
      <c r="A134" s="40" t="s">
        <v>54</v>
      </c>
      <c r="B134" s="40" t="s">
        <v>29</v>
      </c>
      <c r="C134" s="67">
        <v>78500</v>
      </c>
      <c r="D134" s="67">
        <v>0</v>
      </c>
      <c r="E134" s="67">
        <v>78500</v>
      </c>
    </row>
    <row r="135" spans="1:5" x14ac:dyDescent="0.25">
      <c r="A135" s="40" t="s">
        <v>55</v>
      </c>
      <c r="B135" s="40" t="s">
        <v>30</v>
      </c>
      <c r="C135" s="67">
        <v>2000</v>
      </c>
      <c r="D135" s="67">
        <v>0</v>
      </c>
      <c r="E135" s="67">
        <v>2000</v>
      </c>
    </row>
    <row r="136" spans="1:5" x14ac:dyDescent="0.25">
      <c r="A136" s="68" t="s">
        <v>167</v>
      </c>
      <c r="B136" s="68" t="s">
        <v>107</v>
      </c>
      <c r="C136" s="69">
        <v>228698</v>
      </c>
      <c r="D136" s="69">
        <v>0</v>
      </c>
      <c r="E136" s="69">
        <v>228698</v>
      </c>
    </row>
    <row r="137" spans="1:5" x14ac:dyDescent="0.25">
      <c r="A137" s="68" t="s">
        <v>168</v>
      </c>
      <c r="B137" s="68" t="s">
        <v>108</v>
      </c>
      <c r="C137" s="69">
        <v>228698</v>
      </c>
      <c r="D137" s="69">
        <v>0</v>
      </c>
      <c r="E137" s="69">
        <v>228698</v>
      </c>
    </row>
    <row r="138" spans="1:5" x14ac:dyDescent="0.25">
      <c r="A138" s="65" t="s">
        <v>131</v>
      </c>
      <c r="B138" s="65" t="s">
        <v>28</v>
      </c>
      <c r="C138" s="66">
        <v>228698</v>
      </c>
      <c r="D138" s="66">
        <v>0</v>
      </c>
      <c r="E138" s="66">
        <v>228698</v>
      </c>
    </row>
    <row r="139" spans="1:5" x14ac:dyDescent="0.25">
      <c r="A139" s="40" t="s">
        <v>54</v>
      </c>
      <c r="B139" s="40" t="s">
        <v>29</v>
      </c>
      <c r="C139" s="67">
        <v>215639</v>
      </c>
      <c r="D139" s="67">
        <v>0</v>
      </c>
      <c r="E139" s="67">
        <v>215639</v>
      </c>
    </row>
    <row r="140" spans="1:5" x14ac:dyDescent="0.25">
      <c r="A140" s="40" t="s">
        <v>55</v>
      </c>
      <c r="B140" s="40" t="s">
        <v>30</v>
      </c>
      <c r="C140" s="67">
        <v>13059</v>
      </c>
      <c r="D140" s="67">
        <v>0</v>
      </c>
      <c r="E140" s="67">
        <v>13059</v>
      </c>
    </row>
    <row r="141" spans="1:5" x14ac:dyDescent="0.25">
      <c r="A141" s="65" t="s">
        <v>169</v>
      </c>
      <c r="B141" s="65" t="s">
        <v>170</v>
      </c>
      <c r="C141" s="66">
        <v>4300</v>
      </c>
      <c r="D141" s="66">
        <v>0</v>
      </c>
      <c r="E141" s="66">
        <v>4300</v>
      </c>
    </row>
    <row r="142" spans="1:5" x14ac:dyDescent="0.25">
      <c r="A142" s="68" t="s">
        <v>141</v>
      </c>
      <c r="B142" s="68" t="s">
        <v>95</v>
      </c>
      <c r="C142" s="69">
        <v>4300</v>
      </c>
      <c r="D142" s="69">
        <v>0</v>
      </c>
      <c r="E142" s="69">
        <v>4300</v>
      </c>
    </row>
    <row r="143" spans="1:5" x14ac:dyDescent="0.25">
      <c r="A143" s="68" t="s">
        <v>142</v>
      </c>
      <c r="B143" s="68" t="s">
        <v>96</v>
      </c>
      <c r="C143" s="69">
        <v>215</v>
      </c>
      <c r="D143" s="69">
        <v>0</v>
      </c>
      <c r="E143" s="69">
        <v>215</v>
      </c>
    </row>
    <row r="144" spans="1:5" x14ac:dyDescent="0.25">
      <c r="A144" s="68" t="s">
        <v>163</v>
      </c>
      <c r="B144" s="68" t="s">
        <v>97</v>
      </c>
      <c r="C144" s="69">
        <v>215</v>
      </c>
      <c r="D144" s="69">
        <v>0</v>
      </c>
      <c r="E144" s="69">
        <v>215</v>
      </c>
    </row>
    <row r="145" spans="1:5" x14ac:dyDescent="0.25">
      <c r="A145" s="65" t="s">
        <v>131</v>
      </c>
      <c r="B145" s="65" t="s">
        <v>28</v>
      </c>
      <c r="C145" s="66">
        <v>215</v>
      </c>
      <c r="D145" s="66">
        <v>0</v>
      </c>
      <c r="E145" s="66">
        <v>215</v>
      </c>
    </row>
    <row r="146" spans="1:5" x14ac:dyDescent="0.25">
      <c r="A146" s="40" t="s">
        <v>55</v>
      </c>
      <c r="B146" s="40" t="s">
        <v>30</v>
      </c>
      <c r="C146" s="67">
        <v>215</v>
      </c>
      <c r="D146" s="67">
        <v>0</v>
      </c>
      <c r="E146" s="67">
        <v>215</v>
      </c>
    </row>
    <row r="147" spans="1:5" x14ac:dyDescent="0.25">
      <c r="A147" s="68" t="s">
        <v>171</v>
      </c>
      <c r="B147" s="68" t="s">
        <v>105</v>
      </c>
      <c r="C147" s="69">
        <v>4085</v>
      </c>
      <c r="D147" s="69">
        <v>0</v>
      </c>
      <c r="E147" s="69">
        <v>4085</v>
      </c>
    </row>
    <row r="148" spans="1:5" x14ac:dyDescent="0.25">
      <c r="A148" s="68" t="s">
        <v>172</v>
      </c>
      <c r="B148" s="68" t="s">
        <v>106</v>
      </c>
      <c r="C148" s="69">
        <v>4085</v>
      </c>
      <c r="D148" s="69">
        <v>0</v>
      </c>
      <c r="E148" s="69">
        <v>4085</v>
      </c>
    </row>
    <row r="149" spans="1:5" x14ac:dyDescent="0.25">
      <c r="A149" s="65" t="s">
        <v>131</v>
      </c>
      <c r="B149" s="65" t="s">
        <v>28</v>
      </c>
      <c r="C149" s="66">
        <v>4085</v>
      </c>
      <c r="D149" s="66">
        <v>0</v>
      </c>
      <c r="E149" s="66">
        <v>4085</v>
      </c>
    </row>
    <row r="150" spans="1:5" x14ac:dyDescent="0.25">
      <c r="A150" s="40" t="s">
        <v>55</v>
      </c>
      <c r="B150" s="40" t="s">
        <v>30</v>
      </c>
      <c r="C150" s="67">
        <v>4085</v>
      </c>
      <c r="D150" s="67">
        <v>0</v>
      </c>
      <c r="E150" s="67">
        <v>4085</v>
      </c>
    </row>
    <row r="151" spans="1:5" x14ac:dyDescent="0.25">
      <c r="A151" s="65" t="s">
        <v>173</v>
      </c>
      <c r="B151" s="65" t="s">
        <v>174</v>
      </c>
      <c r="C151" s="66">
        <v>2600</v>
      </c>
      <c r="D151" s="66">
        <v>0</v>
      </c>
      <c r="E151" s="66">
        <v>2600</v>
      </c>
    </row>
    <row r="152" spans="1:5" x14ac:dyDescent="0.25">
      <c r="A152" s="68" t="s">
        <v>141</v>
      </c>
      <c r="B152" s="68" t="s">
        <v>95</v>
      </c>
      <c r="C152" s="69">
        <v>2600</v>
      </c>
      <c r="D152" s="69">
        <v>0</v>
      </c>
      <c r="E152" s="69">
        <v>2600</v>
      </c>
    </row>
    <row r="153" spans="1:5" x14ac:dyDescent="0.25">
      <c r="A153" s="68" t="s">
        <v>142</v>
      </c>
      <c r="B153" s="68" t="s">
        <v>96</v>
      </c>
      <c r="C153" s="69">
        <v>130</v>
      </c>
      <c r="D153" s="69">
        <v>0</v>
      </c>
      <c r="E153" s="69">
        <v>130</v>
      </c>
    </row>
    <row r="154" spans="1:5" x14ac:dyDescent="0.25">
      <c r="A154" s="68" t="s">
        <v>163</v>
      </c>
      <c r="B154" s="68" t="s">
        <v>97</v>
      </c>
      <c r="C154" s="69">
        <v>130</v>
      </c>
      <c r="D154" s="69">
        <v>0</v>
      </c>
      <c r="E154" s="69">
        <v>130</v>
      </c>
    </row>
    <row r="155" spans="1:5" x14ac:dyDescent="0.25">
      <c r="A155" s="65" t="s">
        <v>131</v>
      </c>
      <c r="B155" s="65" t="s">
        <v>28</v>
      </c>
      <c r="C155" s="66">
        <v>130</v>
      </c>
      <c r="D155" s="66">
        <v>0</v>
      </c>
      <c r="E155" s="66">
        <v>130</v>
      </c>
    </row>
    <row r="156" spans="1:5" x14ac:dyDescent="0.25">
      <c r="A156" s="40" t="s">
        <v>55</v>
      </c>
      <c r="B156" s="40" t="s">
        <v>30</v>
      </c>
      <c r="C156" s="67">
        <v>130</v>
      </c>
      <c r="D156" s="67">
        <v>0</v>
      </c>
      <c r="E156" s="67">
        <v>130</v>
      </c>
    </row>
    <row r="157" spans="1:5" x14ac:dyDescent="0.25">
      <c r="A157" s="68" t="s">
        <v>171</v>
      </c>
      <c r="B157" s="68" t="s">
        <v>105</v>
      </c>
      <c r="C157" s="69">
        <v>2470</v>
      </c>
      <c r="D157" s="69">
        <v>0</v>
      </c>
      <c r="E157" s="69">
        <v>2470</v>
      </c>
    </row>
    <row r="158" spans="1:5" x14ac:dyDescent="0.25">
      <c r="A158" s="68" t="s">
        <v>172</v>
      </c>
      <c r="B158" s="68" t="s">
        <v>106</v>
      </c>
      <c r="C158" s="69">
        <v>2470</v>
      </c>
      <c r="D158" s="69">
        <v>0</v>
      </c>
      <c r="E158" s="69">
        <v>2470</v>
      </c>
    </row>
    <row r="159" spans="1:5" x14ac:dyDescent="0.25">
      <c r="A159" s="65" t="s">
        <v>131</v>
      </c>
      <c r="B159" s="65" t="s">
        <v>28</v>
      </c>
      <c r="C159" s="66">
        <v>2470</v>
      </c>
      <c r="D159" s="66">
        <v>0</v>
      </c>
      <c r="E159" s="66">
        <v>2470</v>
      </c>
    </row>
    <row r="160" spans="1:5" x14ac:dyDescent="0.25">
      <c r="A160" s="40" t="s">
        <v>55</v>
      </c>
      <c r="B160" s="40" t="s">
        <v>30</v>
      </c>
      <c r="C160" s="67">
        <v>2470</v>
      </c>
      <c r="D160" s="67">
        <v>0</v>
      </c>
      <c r="E160" s="67">
        <v>2470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5</vt:i4>
      </vt:variant>
    </vt:vector>
  </HeadingPairs>
  <TitlesOfParts>
    <vt:vector size="9" baseType="lpstr">
      <vt:lpstr> Sažetak</vt:lpstr>
      <vt:lpstr> Račun prihoda i rashoda</vt:lpstr>
      <vt:lpstr> Račun financiranja</vt:lpstr>
      <vt:lpstr>Posebni dio</vt:lpstr>
      <vt:lpstr>'Posebni dio'!Ispis_naslova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